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2390" windowHeight="7830" activeTab="1"/>
  </bookViews>
  <sheets>
    <sheet name="CHange ORder 1 - page 1" sheetId="1" r:id="rId1"/>
    <sheet name="CO 1page 2" sheetId="2" r:id="rId2"/>
  </sheets>
  <definedNames>
    <definedName name="_Regression_Int" localSheetId="0" hidden="1">1</definedName>
    <definedName name="_Regression_Int" localSheetId="1" hidden="1">1</definedName>
    <definedName name="GRAND" localSheetId="0">'CO 1page 2'!#REF!</definedName>
    <definedName name="GRAND">'CO 1page 2'!#REF!</definedName>
    <definedName name="_xlnm.Print_Area" localSheetId="1">'CO 1page 2'!$A$1:$P$36</definedName>
    <definedName name="Print_Area_MI" localSheetId="0">'CHange ORder 1 - page 1'!$A$1:$N$40</definedName>
    <definedName name="Print_Area_MI" localSheetId="1">'CO 1page 2'!$A$13:$P$37</definedName>
    <definedName name="Print_Area_MI">#REF!</definedName>
    <definedName name="_xlnm.Print_Titles" localSheetId="1">'CO 1page 2'!$1:$11</definedName>
    <definedName name="Print_Titles_MI" localSheetId="0">'CHange ORder 1 - page 1'!$52:$359,'CHange ORder 1 - page 1'!$B:$DE</definedName>
    <definedName name="Print_Titles_MI" localSheetId="1">'CO 1page 2'!$1:$11</definedName>
    <definedName name="Print_Titles_MI">#REF!,#REF!</definedName>
  </definedNames>
  <calcPr fullCalcOnLoad="1"/>
</workbook>
</file>

<file path=xl/sharedStrings.xml><?xml version="1.0" encoding="utf-8"?>
<sst xmlns="http://schemas.openxmlformats.org/spreadsheetml/2006/main" count="99" uniqueCount="93">
  <si>
    <t>PAGE ONE OF</t>
  </si>
  <si>
    <t>TO OWNER:</t>
  </si>
  <si>
    <t>Distribution to:</t>
  </si>
  <si>
    <t>OWNER</t>
  </si>
  <si>
    <t>X</t>
  </si>
  <si>
    <t>CONTRACTOR</t>
  </si>
  <si>
    <t>FROM CONTRACTOR:</t>
  </si>
  <si>
    <t xml:space="preserve"> </t>
  </si>
  <si>
    <t>CONTRACT FOR:</t>
  </si>
  <si>
    <t xml:space="preserve">1.  ORIGINAL CONTRACT SUM </t>
  </si>
  <si>
    <t xml:space="preserve"> $</t>
  </si>
  <si>
    <t>CONTRACTOR:</t>
  </si>
  <si>
    <t>$</t>
  </si>
  <si>
    <t>By:</t>
  </si>
  <si>
    <t xml:space="preserve"> Date:</t>
  </si>
  <si>
    <t>Subscribed and sworn to before me this</t>
  </si>
  <si>
    <t xml:space="preserve">          day of</t>
  </si>
  <si>
    <t>Notary Public:</t>
  </si>
  <si>
    <t>My Commission expires:</t>
  </si>
  <si>
    <t>A</t>
  </si>
  <si>
    <t>B</t>
  </si>
  <si>
    <t>C</t>
  </si>
  <si>
    <t>D</t>
  </si>
  <si>
    <t>E</t>
  </si>
  <si>
    <t>G</t>
  </si>
  <si>
    <t>ITEM</t>
  </si>
  <si>
    <t>DESCRIPTION OF WORK</t>
  </si>
  <si>
    <t>TOTAL</t>
  </si>
  <si>
    <t>NO.</t>
  </si>
  <si>
    <t>GRAND TOTALS</t>
  </si>
  <si>
    <t>Users may obtain validation of this document by requesting of the license a completed AIA Document D401 - Certification of Document's Authenticity</t>
  </si>
  <si>
    <t>.</t>
  </si>
  <si>
    <t>Schedule of Values</t>
  </si>
  <si>
    <t>1210 Hills</t>
  </si>
  <si>
    <t>City of Dania Beach</t>
  </si>
  <si>
    <t>100 West Dania Beach Blvd.</t>
  </si>
  <si>
    <t>Dania Beach, FL  33004</t>
  </si>
  <si>
    <t>VIA CONSULTANT:</t>
  </si>
  <si>
    <t>Public Utility Management &amp; Planning Services</t>
  </si>
  <si>
    <t>P. O. Box 221890</t>
  </si>
  <si>
    <t>Hollywood, FL  33022-1890</t>
  </si>
  <si>
    <t>ENGINEER</t>
  </si>
  <si>
    <t>EA</t>
  </si>
  <si>
    <t>LS</t>
  </si>
  <si>
    <t>LF</t>
  </si>
  <si>
    <t>SY</t>
  </si>
  <si>
    <t>UNIT QTY</t>
  </si>
  <si>
    <t>UNITS</t>
  </si>
  <si>
    <t>UNIT</t>
  </si>
  <si>
    <t>PRICE</t>
  </si>
  <si>
    <t>BID</t>
  </si>
  <si>
    <t>BID COST</t>
  </si>
  <si>
    <t>STRAIGHTLINE ENGINEERING</t>
  </si>
  <si>
    <t>Address:</t>
  </si>
  <si>
    <t>County of: _______________________________</t>
  </si>
  <si>
    <t>Straightline Engineering</t>
  </si>
  <si>
    <t xml:space="preserve">CONTRACT DATE:  </t>
  </si>
  <si>
    <t>INITITAL</t>
  </si>
  <si>
    <t>FINAL PRICE</t>
  </si>
  <si>
    <t>NET</t>
  </si>
  <si>
    <t xml:space="preserve">F </t>
  </si>
  <si>
    <t>NET QTY</t>
  </si>
  <si>
    <t>State of: Florida:_______________________</t>
  </si>
  <si>
    <t>CHANGE ORDER</t>
  </si>
  <si>
    <t>CHANGE ORDER NO: 01</t>
  </si>
  <si>
    <t>PAGES 2</t>
  </si>
  <si>
    <t>PERIOD TO:    September 30, 2013</t>
  </si>
  <si>
    <t>15223 NW 33rd Pl</t>
  </si>
  <si>
    <t>Miami Gardens, FL  33054</t>
  </si>
  <si>
    <t>CONTRACTOR'S CHANGE ORDER</t>
  </si>
  <si>
    <t>2.  Prior Changes</t>
  </si>
  <si>
    <t xml:space="preserve">3.  Net change by this Change Order No </t>
  </si>
  <si>
    <t>4. REVISED CONTRACT AMOUNT (Line 1 ± 2 +3)                                        $</t>
  </si>
  <si>
    <t>REVISED QTY</t>
  </si>
  <si>
    <t>Reinforced Curbs</t>
  </si>
  <si>
    <t>Install Asphalt</t>
  </si>
  <si>
    <t>Remove Grates, Install New Curb Inlets</t>
  </si>
  <si>
    <t>Striping Removal</t>
  </si>
  <si>
    <t>Install Striping</t>
  </si>
  <si>
    <t>Remove and Replace Sidewalks</t>
  </si>
  <si>
    <t>OASIS 4</t>
  </si>
  <si>
    <t>SE 2nd St.</t>
  </si>
  <si>
    <t>July 15 2013</t>
  </si>
  <si>
    <t>CITY OF DANIA BEACH, a Florida</t>
  </si>
  <si>
    <t>Municipal corporation</t>
  </si>
  <si>
    <t>By: _____________________________</t>
  </si>
  <si>
    <r>
      <t xml:space="preserve">    </t>
    </r>
    <r>
      <rPr>
        <sz val="10"/>
        <rFont val="Times New Roman"/>
        <family val="1"/>
      </rPr>
      <t xml:space="preserve">    </t>
    </r>
  </si>
  <si>
    <t xml:space="preserve">       Robert Baldwin, City Manager</t>
  </si>
  <si>
    <t>Authorized by action of City Commission of the City of Dania Beach on</t>
  </si>
  <si>
    <t xml:space="preserve">       _____________, 2013.</t>
  </si>
  <si>
    <t>Change Order No 1</t>
  </si>
  <si>
    <t>City of Dania Beach, OASIS 4   SE 2nd ST</t>
  </si>
  <si>
    <t xml:space="preserve">WORK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</si>
</sst>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_);\(#,##0.0\)"/>
    <numFmt numFmtId="170" formatCode="&quot;$&quot;#,##0.000_);[Red]\(&quot;$&quot;#,##0.000\)"/>
  </numFmts>
  <fonts count="52">
    <font>
      <sz val="9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4"/>
      <color indexed="8"/>
      <name val="Arial"/>
      <family val="2"/>
    </font>
    <font>
      <sz val="9"/>
      <color indexed="8"/>
      <name val="Times New Roman"/>
      <family val="1"/>
    </font>
    <font>
      <sz val="7"/>
      <color indexed="8"/>
      <name val="Arial"/>
      <family val="2"/>
    </font>
    <font>
      <sz val="8"/>
      <color indexed="8"/>
      <name val="Helv"/>
      <family val="0"/>
    </font>
    <font>
      <sz val="10"/>
      <color indexed="8"/>
      <name val="Times New Roman"/>
      <family val="1"/>
    </font>
    <font>
      <sz val="9"/>
      <color indexed="8"/>
      <name val="Tms Rmn"/>
      <family val="0"/>
    </font>
    <font>
      <sz val="6"/>
      <color indexed="8"/>
      <name val="Helv"/>
      <family val="0"/>
    </font>
    <font>
      <b/>
      <sz val="9"/>
      <color indexed="8"/>
      <name val="Arial"/>
      <family val="2"/>
    </font>
    <font>
      <sz val="10"/>
      <name val="Tms Rmn"/>
      <family val="0"/>
    </font>
    <font>
      <sz val="8"/>
      <name val="Tms Rmn"/>
      <family val="0"/>
    </font>
    <font>
      <b/>
      <sz val="18"/>
      <color indexed="8"/>
      <name val="Helv"/>
      <family val="0"/>
    </font>
    <font>
      <sz val="10"/>
      <color indexed="8"/>
      <name val="Tms Rmn"/>
      <family val="0"/>
    </font>
    <font>
      <sz val="10"/>
      <color indexed="8"/>
      <name val="Courier"/>
      <family val="3"/>
    </font>
    <font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7"/>
      <color indexed="8"/>
      <name val="Arial"/>
      <family val="2"/>
    </font>
    <font>
      <b/>
      <i/>
      <sz val="12"/>
      <color indexed="8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7" borderId="1" applyNumberFormat="0" applyAlignment="0" applyProtection="0"/>
    <xf numFmtId="0" fontId="45" fillId="0" borderId="6" applyNumberFormat="0" applyFill="0" applyAlignment="0" applyProtection="0"/>
    <xf numFmtId="0" fontId="46" fillId="22" borderId="0" applyNumberFormat="0" applyBorder="0" applyAlignment="0" applyProtection="0"/>
    <xf numFmtId="37" fontId="13" fillId="0" borderId="0">
      <alignment/>
      <protection/>
    </xf>
    <xf numFmtId="0" fontId="0" fillId="23" borderId="7" applyNumberFormat="0" applyFont="0" applyAlignment="0" applyProtection="0"/>
    <xf numFmtId="0" fontId="47" fillId="20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1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8" fillId="0" borderId="0" xfId="0" applyFont="1" applyAlignment="1">
      <alignment/>
    </xf>
    <xf numFmtId="164" fontId="6" fillId="0" borderId="10" xfId="0" applyFont="1" applyBorder="1" applyAlignment="1">
      <alignment/>
    </xf>
    <xf numFmtId="164" fontId="9" fillId="0" borderId="0" xfId="0" applyFont="1" applyAlignment="1">
      <alignment/>
    </xf>
    <xf numFmtId="164" fontId="9" fillId="0" borderId="11" xfId="0" applyFont="1" applyBorder="1" applyAlignment="1" applyProtection="1">
      <alignment horizontal="center"/>
      <protection locked="0"/>
    </xf>
    <xf numFmtId="164" fontId="6" fillId="0" borderId="10" xfId="0" applyFont="1" applyBorder="1" applyAlignment="1" applyProtection="1">
      <alignment/>
      <protection/>
    </xf>
    <xf numFmtId="164" fontId="6" fillId="0" borderId="12" xfId="0" applyFont="1" applyBorder="1" applyAlignment="1">
      <alignment/>
    </xf>
    <xf numFmtId="164" fontId="6" fillId="0" borderId="13" xfId="0" applyFont="1" applyBorder="1" applyAlignment="1">
      <alignment/>
    </xf>
    <xf numFmtId="164" fontId="11" fillId="0" borderId="10" xfId="0" applyFont="1" applyBorder="1" applyAlignment="1" applyProtection="1">
      <alignment horizontal="left"/>
      <protection/>
    </xf>
    <xf numFmtId="164" fontId="11" fillId="0" borderId="10" xfId="0" applyFont="1" applyBorder="1" applyAlignment="1">
      <alignment/>
    </xf>
    <xf numFmtId="37" fontId="15" fillId="0" borderId="14" xfId="57" applyFont="1" applyBorder="1" applyAlignment="1" applyProtection="1">
      <alignment horizontal="left"/>
      <protection/>
    </xf>
    <xf numFmtId="37" fontId="16" fillId="0" borderId="14" xfId="57" applyFont="1" applyBorder="1" applyProtection="1">
      <alignment/>
      <protection/>
    </xf>
    <xf numFmtId="37" fontId="16" fillId="0" borderId="0" xfId="57" applyFont="1">
      <alignment/>
      <protection/>
    </xf>
    <xf numFmtId="37" fontId="16" fillId="0" borderId="0" xfId="57" applyFont="1" applyProtection="1">
      <alignment/>
      <protection/>
    </xf>
    <xf numFmtId="37" fontId="12" fillId="0" borderId="0" xfId="57" applyFont="1">
      <alignment/>
      <protection/>
    </xf>
    <xf numFmtId="37" fontId="11" fillId="0" borderId="0" xfId="57" applyFont="1" applyProtection="1">
      <alignment/>
      <protection/>
    </xf>
    <xf numFmtId="10" fontId="16" fillId="0" borderId="0" xfId="57" applyNumberFormat="1" applyFont="1" applyBorder="1" applyProtection="1">
      <alignment/>
      <protection/>
    </xf>
    <xf numFmtId="37" fontId="13" fillId="0" borderId="0" xfId="57">
      <alignment/>
      <protection/>
    </xf>
    <xf numFmtId="39" fontId="18" fillId="0" borderId="12" xfId="0" applyNumberFormat="1" applyFont="1" applyBorder="1" applyAlignment="1" applyProtection="1">
      <alignment/>
      <protection locked="0"/>
    </xf>
    <xf numFmtId="164" fontId="10" fillId="0" borderId="0" xfId="0" applyFont="1" applyBorder="1" applyAlignment="1">
      <alignment/>
    </xf>
    <xf numFmtId="164" fontId="6" fillId="0" borderId="0" xfId="0" applyFont="1" applyBorder="1" applyAlignment="1">
      <alignment/>
    </xf>
    <xf numFmtId="37" fontId="22" fillId="0" borderId="0" xfId="57" applyFont="1">
      <alignment/>
      <protection/>
    </xf>
    <xf numFmtId="164" fontId="5" fillId="0" borderId="15" xfId="0" applyFont="1" applyBorder="1" applyAlignment="1" applyProtection="1">
      <alignment horizontal="left"/>
      <protection/>
    </xf>
    <xf numFmtId="164" fontId="21" fillId="0" borderId="10" xfId="0" applyFont="1" applyBorder="1" applyAlignment="1" applyProtection="1">
      <alignment/>
      <protection/>
    </xf>
    <xf numFmtId="164" fontId="7" fillId="0" borderId="10" xfId="0" applyFont="1" applyBorder="1" applyAlignment="1" applyProtection="1">
      <alignment/>
      <protection/>
    </xf>
    <xf numFmtId="164" fontId="20" fillId="0" borderId="10" xfId="0" applyFont="1" applyBorder="1" applyAlignment="1">
      <alignment horizontal="right"/>
    </xf>
    <xf numFmtId="164" fontId="7" fillId="0" borderId="10" xfId="0" applyFont="1" applyBorder="1" applyAlignment="1">
      <alignment/>
    </xf>
    <xf numFmtId="164" fontId="7" fillId="0" borderId="10" xfId="0" applyFont="1" applyBorder="1" applyAlignment="1" applyProtection="1">
      <alignment/>
      <protection locked="0"/>
    </xf>
    <xf numFmtId="164" fontId="20" fillId="0" borderId="10" xfId="0" applyFont="1" applyBorder="1" applyAlignment="1" applyProtection="1">
      <alignment horizontal="left"/>
      <protection/>
    </xf>
    <xf numFmtId="164" fontId="8" fillId="0" borderId="16" xfId="0" applyFont="1" applyBorder="1" applyAlignment="1">
      <alignment/>
    </xf>
    <xf numFmtId="164" fontId="6" fillId="0" borderId="15" xfId="0" applyFont="1" applyBorder="1" applyAlignment="1">
      <alignment/>
    </xf>
    <xf numFmtId="164" fontId="6" fillId="0" borderId="17" xfId="0" applyFont="1" applyBorder="1" applyAlignment="1">
      <alignment/>
    </xf>
    <xf numFmtId="164" fontId="9" fillId="0" borderId="13" xfId="0" applyFont="1" applyBorder="1" applyAlignment="1" applyProtection="1">
      <alignment horizontal="left"/>
      <protection/>
    </xf>
    <xf numFmtId="164" fontId="9" fillId="0" borderId="0" xfId="0" applyFont="1" applyBorder="1" applyAlignment="1">
      <alignment/>
    </xf>
    <xf numFmtId="164" fontId="9" fillId="0" borderId="0" xfId="0" applyFont="1" applyBorder="1" applyAlignment="1" applyProtection="1">
      <alignment horizontal="right"/>
      <protection/>
    </xf>
    <xf numFmtId="164" fontId="9" fillId="0" borderId="0" xfId="0" applyFont="1" applyBorder="1" applyAlignment="1" applyProtection="1">
      <alignment horizontal="left"/>
      <protection locked="0"/>
    </xf>
    <xf numFmtId="164" fontId="9" fillId="0" borderId="0" xfId="0" applyFont="1" applyBorder="1" applyAlignment="1" applyProtection="1">
      <alignment/>
      <protection locked="0"/>
    </xf>
    <xf numFmtId="164" fontId="9" fillId="0" borderId="0" xfId="0" applyFont="1" applyBorder="1" applyAlignment="1" applyProtection="1">
      <alignment horizontal="left"/>
      <protection/>
    </xf>
    <xf numFmtId="164" fontId="9" fillId="0" borderId="0" xfId="0" applyFont="1" applyBorder="1" applyAlignment="1" applyProtection="1" quotePrefix="1">
      <alignment/>
      <protection locked="0"/>
    </xf>
    <xf numFmtId="164" fontId="9" fillId="0" borderId="17" xfId="0" applyFont="1" applyBorder="1" applyAlignment="1">
      <alignment/>
    </xf>
    <xf numFmtId="164" fontId="9" fillId="0" borderId="13" xfId="0" applyFont="1" applyBorder="1" applyAlignment="1">
      <alignment/>
    </xf>
    <xf numFmtId="164" fontId="9" fillId="0" borderId="0" xfId="0" applyFont="1" applyBorder="1" applyAlignment="1">
      <alignment horizontal="right"/>
    </xf>
    <xf numFmtId="164" fontId="9" fillId="0" borderId="0" xfId="0" applyFont="1" applyBorder="1" applyAlignment="1">
      <alignment horizontal="center"/>
    </xf>
    <xf numFmtId="164" fontId="9" fillId="0" borderId="0" xfId="0" applyFont="1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9" fillId="0" borderId="0" xfId="0" applyFont="1" applyBorder="1" applyAlignment="1" applyProtection="1">
      <alignment/>
      <protection/>
    </xf>
    <xf numFmtId="164" fontId="6" fillId="0" borderId="0" xfId="0" applyFont="1" applyBorder="1" applyAlignment="1" applyProtection="1">
      <alignment/>
      <protection locked="0"/>
    </xf>
    <xf numFmtId="164" fontId="5" fillId="0" borderId="13" xfId="0" applyFont="1" applyBorder="1" applyAlignment="1" applyProtection="1">
      <alignment horizontal="left"/>
      <protection/>
    </xf>
    <xf numFmtId="164" fontId="6" fillId="0" borderId="0" xfId="0" applyFont="1" applyBorder="1" applyAlignment="1" applyProtection="1">
      <alignment horizontal="left"/>
      <protection/>
    </xf>
    <xf numFmtId="164" fontId="6" fillId="0" borderId="13" xfId="0" applyFont="1" applyBorder="1" applyAlignment="1" applyProtection="1" quotePrefix="1">
      <alignment horizontal="left"/>
      <protection/>
    </xf>
    <xf numFmtId="164" fontId="6" fillId="0" borderId="13" xfId="0" applyFont="1" applyBorder="1" applyAlignment="1" applyProtection="1">
      <alignment horizontal="left"/>
      <protection/>
    </xf>
    <xf numFmtId="164" fontId="18" fillId="0" borderId="13" xfId="0" applyFont="1" applyBorder="1" applyAlignment="1" applyProtection="1">
      <alignment horizontal="left"/>
      <protection/>
    </xf>
    <xf numFmtId="164" fontId="18" fillId="0" borderId="0" xfId="0" applyFont="1" applyBorder="1" applyAlignment="1">
      <alignment/>
    </xf>
    <xf numFmtId="164" fontId="18" fillId="0" borderId="0" xfId="0" applyFont="1" applyBorder="1" applyAlignment="1" applyProtection="1">
      <alignment horizontal="right"/>
      <protection/>
    </xf>
    <xf numFmtId="164" fontId="18" fillId="0" borderId="0" xfId="0" applyFont="1" applyBorder="1" applyAlignment="1">
      <alignment horizontal="right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>
      <alignment horizontal="right"/>
    </xf>
    <xf numFmtId="164" fontId="18" fillId="0" borderId="0" xfId="0" applyFont="1" applyBorder="1" applyAlignment="1" applyProtection="1">
      <alignment horizontal="left"/>
      <protection/>
    </xf>
    <xf numFmtId="164" fontId="11" fillId="0" borderId="15" xfId="0" applyFont="1" applyBorder="1" applyAlignment="1" applyProtection="1">
      <alignment horizontal="left"/>
      <protection/>
    </xf>
    <xf numFmtId="164" fontId="12" fillId="0" borderId="13" xfId="0" applyFont="1" applyBorder="1" applyAlignment="1">
      <alignment/>
    </xf>
    <xf numFmtId="164" fontId="11" fillId="0" borderId="0" xfId="0" applyFont="1" applyBorder="1" applyAlignment="1">
      <alignment/>
    </xf>
    <xf numFmtId="164" fontId="19" fillId="0" borderId="18" xfId="0" applyFont="1" applyBorder="1" applyAlignment="1">
      <alignment/>
    </xf>
    <xf numFmtId="164" fontId="6" fillId="0" borderId="14" xfId="0" applyFont="1" applyBorder="1" applyAlignment="1">
      <alignment/>
    </xf>
    <xf numFmtId="164" fontId="6" fillId="0" borderId="19" xfId="0" applyFont="1" applyBorder="1" applyAlignment="1">
      <alignment/>
    </xf>
    <xf numFmtId="37" fontId="25" fillId="0" borderId="20" xfId="57" applyFont="1" applyBorder="1" applyAlignment="1" applyProtection="1">
      <alignment horizontal="center"/>
      <protection/>
    </xf>
    <xf numFmtId="37" fontId="25" fillId="0" borderId="20" xfId="57" applyFont="1" applyBorder="1" applyAlignment="1" applyProtection="1" quotePrefix="1">
      <alignment horizontal="center"/>
      <protection/>
    </xf>
    <xf numFmtId="37" fontId="26" fillId="0" borderId="0" xfId="57" applyFont="1" applyAlignment="1" applyProtection="1">
      <alignment horizontal="left"/>
      <protection/>
    </xf>
    <xf numFmtId="37" fontId="25" fillId="0" borderId="21" xfId="57" applyFont="1" applyBorder="1" applyAlignment="1" applyProtection="1">
      <alignment horizontal="center"/>
      <protection/>
    </xf>
    <xf numFmtId="37" fontId="25" fillId="0" borderId="21" xfId="57" applyFont="1" applyBorder="1" applyAlignment="1" applyProtection="1">
      <alignment horizontal="centerContinuous"/>
      <protection/>
    </xf>
    <xf numFmtId="37" fontId="25" fillId="0" borderId="11" xfId="57" applyFont="1" applyBorder="1" applyAlignment="1" applyProtection="1">
      <alignment horizontal="center"/>
      <protection/>
    </xf>
    <xf numFmtId="37" fontId="24" fillId="0" borderId="22" xfId="57" applyFont="1" applyBorder="1">
      <alignment/>
      <protection/>
    </xf>
    <xf numFmtId="37" fontId="25" fillId="0" borderId="12" xfId="57" applyFont="1" applyBorder="1" applyAlignment="1" applyProtection="1">
      <alignment horizontal="centerContinuous"/>
      <protection/>
    </xf>
    <xf numFmtId="37" fontId="25" fillId="0" borderId="0" xfId="57" applyFont="1" applyBorder="1" applyAlignment="1" applyProtection="1">
      <alignment horizontal="centerContinuous"/>
      <protection/>
    </xf>
    <xf numFmtId="37" fontId="25" fillId="0" borderId="23" xfId="57" applyFont="1" applyBorder="1" applyAlignment="1" applyProtection="1">
      <alignment horizontal="center"/>
      <protection/>
    </xf>
    <xf numFmtId="37" fontId="25" fillId="0" borderId="20" xfId="57" applyFont="1" applyBorder="1" applyProtection="1">
      <alignment/>
      <protection/>
    </xf>
    <xf numFmtId="37" fontId="26" fillId="0" borderId="20" xfId="57" applyFont="1" applyBorder="1" applyProtection="1">
      <alignment/>
      <protection/>
    </xf>
    <xf numFmtId="37" fontId="25" fillId="0" borderId="24" xfId="57" applyFont="1" applyBorder="1" applyProtection="1">
      <alignment/>
      <protection/>
    </xf>
    <xf numFmtId="37" fontId="25" fillId="0" borderId="20" xfId="57" applyFont="1" applyBorder="1" applyAlignment="1" applyProtection="1">
      <alignment horizontal="center" vertical="center"/>
      <protection/>
    </xf>
    <xf numFmtId="37" fontId="28" fillId="0" borderId="23" xfId="57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>
      <alignment horizontal="center"/>
    </xf>
    <xf numFmtId="0" fontId="34" fillId="0" borderId="21" xfId="0" applyNumberFormat="1" applyFont="1" applyBorder="1" applyAlignment="1">
      <alignment horizontal="center"/>
    </xf>
    <xf numFmtId="37" fontId="25" fillId="0" borderId="0" xfId="57" applyFont="1" applyBorder="1" applyProtection="1">
      <alignment/>
      <protection/>
    </xf>
    <xf numFmtId="37" fontId="25" fillId="0" borderId="0" xfId="57" applyFont="1" applyBorder="1" applyAlignment="1" applyProtection="1">
      <alignment horizontal="center"/>
      <protection/>
    </xf>
    <xf numFmtId="37" fontId="16" fillId="0" borderId="0" xfId="57" applyFont="1" applyBorder="1" applyProtection="1">
      <alignment/>
      <protection/>
    </xf>
    <xf numFmtId="37" fontId="20" fillId="0" borderId="0" xfId="57" applyFont="1" applyBorder="1" applyAlignment="1" applyProtection="1">
      <alignment horizontal="right"/>
      <protection/>
    </xf>
    <xf numFmtId="37" fontId="23" fillId="0" borderId="0" xfId="57" applyFont="1" applyBorder="1" applyAlignment="1" applyProtection="1">
      <alignment horizontal="left"/>
      <protection locked="0"/>
    </xf>
    <xf numFmtId="37" fontId="24" fillId="0" borderId="0" xfId="57" applyFont="1" applyBorder="1" applyAlignment="1" applyProtection="1">
      <alignment horizontal="right"/>
      <protection/>
    </xf>
    <xf numFmtId="37" fontId="9" fillId="0" borderId="0" xfId="57" applyFont="1" applyBorder="1" applyAlignment="1" applyProtection="1">
      <alignment horizontal="right"/>
      <protection/>
    </xf>
    <xf numFmtId="37" fontId="6" fillId="0" borderId="0" xfId="57" applyFont="1" applyBorder="1" applyProtection="1">
      <alignment/>
      <protection locked="0"/>
    </xf>
    <xf numFmtId="37" fontId="17" fillId="0" borderId="0" xfId="57" applyFont="1" applyBorder="1" applyProtection="1">
      <alignment/>
      <protection locked="0"/>
    </xf>
    <xf numFmtId="37" fontId="6" fillId="0" borderId="0" xfId="57" applyFont="1" applyBorder="1" applyAlignment="1" applyProtection="1" quotePrefix="1">
      <alignment horizontal="right"/>
      <protection locked="0"/>
    </xf>
    <xf numFmtId="0" fontId="26" fillId="0" borderId="0" xfId="57" applyNumberFormat="1" applyFont="1" applyBorder="1" applyProtection="1">
      <alignment/>
      <protection locked="0"/>
    </xf>
    <xf numFmtId="37" fontId="16" fillId="0" borderId="0" xfId="57" applyFont="1" applyBorder="1">
      <alignment/>
      <protection/>
    </xf>
    <xf numFmtId="37" fontId="25" fillId="0" borderId="0" xfId="57" applyFont="1" applyBorder="1" applyAlignment="1" applyProtection="1" quotePrefix="1">
      <alignment horizontal="center"/>
      <protection/>
    </xf>
    <xf numFmtId="7" fontId="24" fillId="0" borderId="0" xfId="57" applyNumberFormat="1" applyFont="1" applyBorder="1" applyProtection="1">
      <alignment/>
      <protection/>
    </xf>
    <xf numFmtId="10" fontId="24" fillId="0" borderId="0" xfId="57" applyNumberFormat="1" applyFont="1" applyBorder="1" applyProtection="1">
      <alignment/>
      <protection/>
    </xf>
    <xf numFmtId="7" fontId="24" fillId="0" borderId="0" xfId="57" applyNumberFormat="1" applyFont="1" applyBorder="1" applyProtection="1">
      <alignment/>
      <protection locked="0"/>
    </xf>
    <xf numFmtId="10" fontId="24" fillId="20" borderId="0" xfId="57" applyNumberFormat="1" applyFont="1" applyFill="1" applyBorder="1" applyProtection="1">
      <alignment/>
      <protection/>
    </xf>
    <xf numFmtId="37" fontId="11" fillId="0" borderId="0" xfId="57" applyFont="1" applyBorder="1" applyProtection="1">
      <alignment/>
      <protection/>
    </xf>
    <xf numFmtId="37" fontId="27" fillId="0" borderId="25" xfId="57" applyFont="1" applyBorder="1" applyAlignment="1" applyProtection="1">
      <alignment horizontal="left"/>
      <protection/>
    </xf>
    <xf numFmtId="37" fontId="16" fillId="0" borderId="26" xfId="57" applyFont="1" applyBorder="1" applyProtection="1">
      <alignment/>
      <protection/>
    </xf>
    <xf numFmtId="37" fontId="25" fillId="0" borderId="27" xfId="57" applyFont="1" applyBorder="1" applyAlignment="1" applyProtection="1">
      <alignment horizontal="centerContinuous"/>
      <protection/>
    </xf>
    <xf numFmtId="37" fontId="11" fillId="0" borderId="26" xfId="57" applyFont="1" applyBorder="1" applyProtection="1">
      <alignment/>
      <protection/>
    </xf>
    <xf numFmtId="37" fontId="16" fillId="0" borderId="26" xfId="57" applyFont="1" applyBorder="1">
      <alignment/>
      <protection/>
    </xf>
    <xf numFmtId="37" fontId="34" fillId="0" borderId="11" xfId="57" applyFont="1" applyBorder="1" applyProtection="1">
      <alignment/>
      <protection/>
    </xf>
    <xf numFmtId="37" fontId="16" fillId="0" borderId="20" xfId="57" applyFont="1" applyBorder="1">
      <alignment/>
      <protection/>
    </xf>
    <xf numFmtId="37" fontId="25" fillId="0" borderId="22" xfId="57" applyFont="1" applyBorder="1" applyAlignment="1" applyProtection="1">
      <alignment horizontal="center"/>
      <protection/>
    </xf>
    <xf numFmtId="37" fontId="25" fillId="0" borderId="23" xfId="57" applyFont="1" applyBorder="1" applyProtection="1">
      <alignment/>
      <protection/>
    </xf>
    <xf numFmtId="39" fontId="18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 locked="0"/>
    </xf>
    <xf numFmtId="40" fontId="18" fillId="0" borderId="0" xfId="0" applyNumberFormat="1" applyFont="1" applyBorder="1" applyAlignment="1" applyProtection="1">
      <alignment/>
      <protection/>
    </xf>
    <xf numFmtId="164" fontId="9" fillId="24" borderId="0" xfId="0" applyFont="1" applyFill="1" applyBorder="1" applyAlignment="1" applyProtection="1">
      <alignment/>
      <protection locked="0"/>
    </xf>
    <xf numFmtId="7" fontId="26" fillId="0" borderId="0" xfId="57" applyNumberFormat="1" applyFont="1" applyBorder="1" applyAlignment="1" applyProtection="1">
      <alignment horizontal="right" vertical="center"/>
      <protection/>
    </xf>
    <xf numFmtId="8" fontId="24" fillId="0" borderId="23" xfId="44" applyFont="1" applyBorder="1" applyAlignment="1" applyProtection="1">
      <alignment horizontal="right" vertical="center"/>
      <protection/>
    </xf>
    <xf numFmtId="164" fontId="31" fillId="0" borderId="0" xfId="0" applyFont="1" applyBorder="1" applyAlignment="1">
      <alignment/>
    </xf>
    <xf numFmtId="164" fontId="0" fillId="0" borderId="17" xfId="0" applyBorder="1" applyAlignment="1">
      <alignment/>
    </xf>
    <xf numFmtId="164" fontId="32" fillId="0" borderId="0" xfId="0" applyFont="1" applyBorder="1" applyAlignment="1">
      <alignment/>
    </xf>
    <xf numFmtId="164" fontId="32" fillId="0" borderId="17" xfId="0" applyFont="1" applyBorder="1" applyAlignment="1">
      <alignment/>
    </xf>
    <xf numFmtId="164" fontId="33" fillId="0" borderId="0" xfId="0" applyFont="1" applyBorder="1" applyAlignment="1">
      <alignment/>
    </xf>
    <xf numFmtId="0" fontId="34" fillId="0" borderId="21" xfId="0" applyNumberFormat="1" applyFont="1" applyBorder="1" applyAlignment="1">
      <alignment/>
    </xf>
    <xf numFmtId="8" fontId="34" fillId="0" borderId="11" xfId="0" applyNumberFormat="1" applyFont="1" applyBorder="1" applyAlignment="1">
      <alignment vertical="top" wrapText="1"/>
    </xf>
    <xf numFmtId="3" fontId="34" fillId="0" borderId="11" xfId="0" applyNumberFormat="1" applyFont="1" applyBorder="1" applyAlignment="1">
      <alignment horizontal="center"/>
    </xf>
    <xf numFmtId="37" fontId="34" fillId="0" borderId="0" xfId="57" applyFont="1" applyBorder="1" applyProtection="1">
      <alignment/>
      <protection/>
    </xf>
    <xf numFmtId="8" fontId="34" fillId="0" borderId="11" xfId="44" applyNumberFormat="1" applyFont="1" applyBorder="1" applyAlignment="1">
      <alignment wrapText="1"/>
    </xf>
    <xf numFmtId="8" fontId="34" fillId="0" borderId="11" xfId="44" applyNumberFormat="1" applyFont="1" applyBorder="1" applyAlignment="1" applyProtection="1">
      <alignment/>
      <protection/>
    </xf>
    <xf numFmtId="8" fontId="34" fillId="0" borderId="28" xfId="44" applyNumberFormat="1" applyFont="1" applyBorder="1" applyAlignment="1" applyProtection="1">
      <alignment horizontal="right"/>
      <protection/>
    </xf>
    <xf numFmtId="8" fontId="34" fillId="0" borderId="11" xfId="44" applyNumberFormat="1" applyFont="1" applyBorder="1" applyAlignment="1">
      <alignment vertical="top" wrapText="1"/>
    </xf>
    <xf numFmtId="8" fontId="34" fillId="0" borderId="11" xfId="44" applyNumberFormat="1" applyFont="1" applyBorder="1" applyAlignment="1">
      <alignment horizontal="right"/>
    </xf>
    <xf numFmtId="8" fontId="0" fillId="0" borderId="0" xfId="0" applyNumberFormat="1" applyAlignment="1">
      <alignment/>
    </xf>
    <xf numFmtId="37" fontId="34" fillId="0" borderId="22" xfId="57" applyFont="1" applyBorder="1" applyProtection="1">
      <alignment/>
      <protection/>
    </xf>
    <xf numFmtId="8" fontId="34" fillId="0" borderId="22" xfId="44" applyNumberFormat="1" applyFont="1" applyBorder="1" applyAlignment="1" applyProtection="1">
      <alignment/>
      <protection/>
    </xf>
    <xf numFmtId="8" fontId="34" fillId="0" borderId="22" xfId="44" applyNumberFormat="1" applyFont="1" applyBorder="1" applyAlignment="1" applyProtection="1">
      <alignment horizontal="right"/>
      <protection/>
    </xf>
    <xf numFmtId="0" fontId="0" fillId="0" borderId="11" xfId="0" applyNumberFormat="1" applyBorder="1" applyAlignment="1">
      <alignment/>
    </xf>
    <xf numFmtId="8" fontId="0" fillId="0" borderId="11" xfId="0" applyNumberFormat="1" applyBorder="1" applyAlignment="1">
      <alignment/>
    </xf>
    <xf numFmtId="164" fontId="34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37" fontId="25" fillId="0" borderId="22" xfId="57" applyFont="1" applyBorder="1" applyAlignment="1" applyProtection="1">
      <alignment horizontal="center" vertical="center"/>
      <protection/>
    </xf>
    <xf numFmtId="37" fontId="25" fillId="0" borderId="23" xfId="57" applyFont="1" applyBorder="1" applyAlignment="1" applyProtection="1">
      <alignment horizontal="center" vertical="center"/>
      <protection/>
    </xf>
    <xf numFmtId="10" fontId="26" fillId="20" borderId="0" xfId="57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703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36</xdr:row>
      <xdr:rowOff>66675</xdr:rowOff>
    </xdr:from>
    <xdr:to>
      <xdr:col>14</xdr:col>
      <xdr:colOff>28575</xdr:colOff>
      <xdr:row>36</xdr:row>
      <xdr:rowOff>66675</xdr:rowOff>
    </xdr:to>
    <xdr:sp>
      <xdr:nvSpPr>
        <xdr:cNvPr id="1" name="Line 1"/>
        <xdr:cNvSpPr>
          <a:spLocks/>
        </xdr:cNvSpPr>
      </xdr:nvSpPr>
      <xdr:spPr>
        <a:xfrm>
          <a:off x="4943475" y="4600575"/>
          <a:ext cx="499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</xdr:colOff>
      <xdr:row>29</xdr:row>
      <xdr:rowOff>66675</xdr:rowOff>
    </xdr:from>
    <xdr:to>
      <xdr:col>14</xdr:col>
      <xdr:colOff>28575</xdr:colOff>
      <xdr:row>29</xdr:row>
      <xdr:rowOff>66675</xdr:rowOff>
    </xdr:to>
    <xdr:sp>
      <xdr:nvSpPr>
        <xdr:cNvPr id="2" name="Line 1"/>
        <xdr:cNvSpPr>
          <a:spLocks/>
        </xdr:cNvSpPr>
      </xdr:nvSpPr>
      <xdr:spPr>
        <a:xfrm>
          <a:off x="4943475" y="3667125"/>
          <a:ext cx="499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42"/>
  <sheetViews>
    <sheetView showGridLines="0" zoomScalePageLayoutView="0" workbookViewId="0" topLeftCell="A1">
      <selection activeCell="G38" sqref="G38"/>
    </sheetView>
  </sheetViews>
  <sheetFormatPr defaultColWidth="9.83203125" defaultRowHeight="12"/>
  <cols>
    <col min="1" max="1" width="5.83203125" style="1" customWidth="1"/>
    <col min="2" max="2" width="7.5" style="1" customWidth="1"/>
    <col min="3" max="3" width="28.66015625" style="1" customWidth="1"/>
    <col min="4" max="4" width="21" style="1" customWidth="1"/>
    <col min="5" max="5" width="16.83203125" style="1" customWidth="1"/>
    <col min="6" max="6" width="6.5" style="1" customWidth="1"/>
    <col min="7" max="7" width="3.66015625" style="1" customWidth="1"/>
    <col min="8" max="8" width="21.16015625" style="1" customWidth="1"/>
    <col min="9" max="9" width="12.33203125" style="1" customWidth="1"/>
    <col min="10" max="10" width="14" style="1" customWidth="1"/>
    <col min="11" max="11" width="5.66015625" style="1" customWidth="1"/>
    <col min="12" max="12" width="2.83203125" style="1" customWidth="1"/>
    <col min="13" max="13" width="4.83203125" style="1" customWidth="1"/>
    <col min="14" max="14" width="22.5" style="1" customWidth="1"/>
    <col min="15" max="15" width="6.33203125" style="1" customWidth="1"/>
    <col min="16" max="16384" width="9.83203125" style="1" customWidth="1"/>
  </cols>
  <sheetData>
    <row r="1" spans="1:16" ht="18.75" thickBot="1">
      <c r="A1" s="23" t="s">
        <v>63</v>
      </c>
      <c r="B1" s="3"/>
      <c r="C1" s="3"/>
      <c r="D1" s="3"/>
      <c r="E1" s="3"/>
      <c r="F1" s="3"/>
      <c r="G1" s="24"/>
      <c r="H1" s="3"/>
      <c r="I1" s="25"/>
      <c r="J1" s="26" t="s">
        <v>0</v>
      </c>
      <c r="K1" s="3">
        <v>1</v>
      </c>
      <c r="L1" s="27"/>
      <c r="M1" s="28"/>
      <c r="N1" s="29" t="s">
        <v>65</v>
      </c>
      <c r="O1" s="30"/>
      <c r="P1" s="2"/>
    </row>
    <row r="2" spans="1:15" ht="6" customHeight="1">
      <c r="A2" s="3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2"/>
    </row>
    <row r="3" spans="1:16" ht="12.75">
      <c r="A3" s="33" t="s">
        <v>1</v>
      </c>
      <c r="B3" s="34"/>
      <c r="C3" s="34" t="s">
        <v>34</v>
      </c>
      <c r="D3" s="33" t="s">
        <v>8</v>
      </c>
      <c r="E3" s="36" t="s">
        <v>80</v>
      </c>
      <c r="F3" s="37"/>
      <c r="G3" s="37"/>
      <c r="H3" s="38" t="s">
        <v>64</v>
      </c>
      <c r="I3" s="39"/>
      <c r="J3" s="37"/>
      <c r="K3" s="38" t="s">
        <v>2</v>
      </c>
      <c r="L3" s="34"/>
      <c r="M3" s="34"/>
      <c r="N3" s="34"/>
      <c r="O3" s="40"/>
      <c r="P3" s="4"/>
    </row>
    <row r="4" spans="1:16" ht="3" customHeight="1">
      <c r="A4" s="33"/>
      <c r="B4" s="34"/>
      <c r="C4" s="34" t="s">
        <v>33</v>
      </c>
      <c r="D4" s="35"/>
      <c r="E4" s="36"/>
      <c r="F4" s="37"/>
      <c r="G4" s="37"/>
      <c r="H4" s="38"/>
      <c r="I4" s="39"/>
      <c r="J4" s="37"/>
      <c r="K4" s="38"/>
      <c r="L4" s="34"/>
      <c r="M4" s="34"/>
      <c r="N4" s="34"/>
      <c r="O4" s="40"/>
      <c r="P4" s="4"/>
    </row>
    <row r="5" spans="1:16" ht="12.75">
      <c r="A5" s="33"/>
      <c r="B5" s="34"/>
      <c r="C5" s="34" t="s">
        <v>35</v>
      </c>
      <c r="D5" s="35"/>
      <c r="E5" s="36" t="s">
        <v>81</v>
      </c>
      <c r="F5" s="37"/>
      <c r="G5" s="37"/>
      <c r="H5" s="38"/>
      <c r="I5" s="39"/>
      <c r="J5" s="37"/>
      <c r="K5" s="5"/>
      <c r="L5" s="38" t="s">
        <v>3</v>
      </c>
      <c r="M5" s="34"/>
      <c r="N5" s="34"/>
      <c r="O5" s="40"/>
      <c r="P5" s="4"/>
    </row>
    <row r="6" spans="1:16" ht="1.5" customHeight="1">
      <c r="A6" s="41"/>
      <c r="B6" s="34"/>
      <c r="C6" s="34"/>
      <c r="D6" s="42"/>
      <c r="E6" s="34"/>
      <c r="F6" s="34"/>
      <c r="G6" s="34"/>
      <c r="H6" s="34"/>
      <c r="I6" s="34"/>
      <c r="J6" s="34"/>
      <c r="K6" s="43"/>
      <c r="L6" s="34"/>
      <c r="M6" s="34"/>
      <c r="N6" s="34"/>
      <c r="O6" s="40"/>
      <c r="P6" s="4"/>
    </row>
    <row r="7" spans="1:16" ht="12.75">
      <c r="A7" s="41"/>
      <c r="B7" s="37"/>
      <c r="C7" s="37" t="s">
        <v>36</v>
      </c>
      <c r="D7" s="42"/>
      <c r="E7" s="44"/>
      <c r="F7" s="37"/>
      <c r="G7" s="37"/>
      <c r="H7" s="34"/>
      <c r="I7" s="34"/>
      <c r="J7" s="34"/>
      <c r="K7" s="5" t="s">
        <v>4</v>
      </c>
      <c r="L7" s="38" t="s">
        <v>41</v>
      </c>
      <c r="M7" s="34"/>
      <c r="N7" s="34"/>
      <c r="O7" s="40"/>
      <c r="P7" s="4"/>
    </row>
    <row r="8" spans="1:16" ht="1.5" customHeight="1">
      <c r="A8" s="41"/>
      <c r="B8" s="34"/>
      <c r="C8" s="34"/>
      <c r="D8" s="42"/>
      <c r="E8" s="34"/>
      <c r="F8" s="34"/>
      <c r="G8" s="34"/>
      <c r="H8" s="34"/>
      <c r="I8" s="34"/>
      <c r="J8" s="34"/>
      <c r="K8" s="43" t="s">
        <v>4</v>
      </c>
      <c r="L8" s="34"/>
      <c r="M8" s="34"/>
      <c r="N8" s="34"/>
      <c r="O8" s="40"/>
      <c r="P8" s="4"/>
    </row>
    <row r="9" spans="1:16" ht="12.75">
      <c r="A9" s="41"/>
      <c r="B9" s="37"/>
      <c r="C9" s="37"/>
      <c r="D9" s="42"/>
      <c r="E9" s="34"/>
      <c r="F9" s="34"/>
      <c r="G9" s="34"/>
      <c r="H9" s="38" t="s">
        <v>66</v>
      </c>
      <c r="I9" s="37"/>
      <c r="J9" s="37"/>
      <c r="K9" s="5"/>
      <c r="L9" s="38" t="s">
        <v>5</v>
      </c>
      <c r="M9" s="34"/>
      <c r="N9" s="34"/>
      <c r="O9" s="40"/>
      <c r="P9" s="4"/>
    </row>
    <row r="10" spans="1:16" ht="1.5" customHeight="1">
      <c r="A10" s="41"/>
      <c r="B10" s="34"/>
      <c r="C10" s="34"/>
      <c r="D10" s="42"/>
      <c r="E10" s="34"/>
      <c r="F10" s="34"/>
      <c r="G10" s="34"/>
      <c r="H10" s="34"/>
      <c r="I10" s="34"/>
      <c r="J10" s="34"/>
      <c r="K10" s="43"/>
      <c r="L10" s="34"/>
      <c r="M10" s="34"/>
      <c r="N10" s="34"/>
      <c r="O10" s="40"/>
      <c r="P10" s="4"/>
    </row>
    <row r="11" spans="1:16" ht="12.75">
      <c r="A11" s="33" t="s">
        <v>6</v>
      </c>
      <c r="B11" s="34"/>
      <c r="C11" s="34"/>
      <c r="D11" s="35" t="s">
        <v>37</v>
      </c>
      <c r="F11" s="37"/>
      <c r="G11" s="37"/>
      <c r="H11" s="34"/>
      <c r="I11" s="34"/>
      <c r="J11" s="34"/>
      <c r="K11" s="5"/>
      <c r="L11" s="37"/>
      <c r="M11" s="37"/>
      <c r="N11" s="34"/>
      <c r="O11" s="40"/>
      <c r="P11" s="4"/>
    </row>
    <row r="12" spans="1:16" ht="1.5" customHeight="1">
      <c r="A12" s="41"/>
      <c r="B12" s="34"/>
      <c r="C12" s="34"/>
      <c r="D12" s="34"/>
      <c r="E12" s="34"/>
      <c r="F12" s="34"/>
      <c r="G12" s="34"/>
      <c r="H12" s="34"/>
      <c r="I12" s="34"/>
      <c r="J12" s="34"/>
      <c r="K12" s="43"/>
      <c r="L12" s="34"/>
      <c r="M12" s="34"/>
      <c r="N12" s="34"/>
      <c r="O12" s="40"/>
      <c r="P12" s="4"/>
    </row>
    <row r="13" spans="1:16" ht="12.75">
      <c r="A13" s="41"/>
      <c r="B13" s="37"/>
      <c r="C13" s="37" t="s">
        <v>55</v>
      </c>
      <c r="D13" s="34"/>
      <c r="E13" s="44" t="s">
        <v>38</v>
      </c>
      <c r="F13" s="37"/>
      <c r="G13" s="37"/>
      <c r="H13" s="38" t="s">
        <v>7</v>
      </c>
      <c r="I13" s="34"/>
      <c r="J13" s="34"/>
      <c r="K13" s="5"/>
      <c r="L13" s="37"/>
      <c r="M13" s="37"/>
      <c r="N13" s="37"/>
      <c r="O13" s="40"/>
      <c r="P13" s="4"/>
    </row>
    <row r="14" spans="1:16" ht="1.5" customHeight="1">
      <c r="A14" s="41"/>
      <c r="B14" s="34"/>
      <c r="C14" s="34"/>
      <c r="D14" s="34"/>
      <c r="E14" s="34"/>
      <c r="F14" s="34"/>
      <c r="G14" s="34"/>
      <c r="H14" s="34"/>
      <c r="I14" s="34"/>
      <c r="J14" s="34"/>
      <c r="K14" s="45"/>
      <c r="L14" s="45"/>
      <c r="M14" s="45"/>
      <c r="N14" s="34"/>
      <c r="O14" s="40"/>
      <c r="P14" s="4"/>
    </row>
    <row r="15" spans="1:16" ht="12.75">
      <c r="A15" s="41"/>
      <c r="B15" s="37"/>
      <c r="C15" s="112" t="s">
        <v>67</v>
      </c>
      <c r="D15" s="34"/>
      <c r="E15" s="37" t="s">
        <v>39</v>
      </c>
      <c r="F15" s="34"/>
      <c r="G15" s="34"/>
      <c r="H15" s="38"/>
      <c r="I15" s="37"/>
      <c r="J15" s="37"/>
      <c r="K15" s="45"/>
      <c r="L15" s="45"/>
      <c r="M15" s="45"/>
      <c r="N15" s="37"/>
      <c r="O15" s="40"/>
      <c r="P15" s="4"/>
    </row>
    <row r="16" spans="1:16" ht="12.75">
      <c r="A16" s="41"/>
      <c r="B16" s="37"/>
      <c r="C16" s="112" t="s">
        <v>68</v>
      </c>
      <c r="D16" s="34"/>
      <c r="E16" s="34" t="s">
        <v>40</v>
      </c>
      <c r="F16" s="46"/>
      <c r="G16" s="46"/>
      <c r="H16" s="38" t="s">
        <v>56</v>
      </c>
      <c r="I16" s="37" t="s">
        <v>82</v>
      </c>
      <c r="J16" s="34"/>
      <c r="K16" s="34"/>
      <c r="L16" s="34"/>
      <c r="M16" s="34"/>
      <c r="N16" s="34"/>
      <c r="O16" s="40"/>
      <c r="P16" s="4"/>
    </row>
    <row r="17" spans="2:15" ht="12.75">
      <c r="B17" s="34"/>
      <c r="C17" s="34"/>
      <c r="D17" s="47"/>
      <c r="E17" s="37"/>
      <c r="F17" s="37"/>
      <c r="G17" s="34"/>
      <c r="J17" s="37"/>
      <c r="K17" s="34"/>
      <c r="L17" s="34"/>
      <c r="M17" s="34"/>
      <c r="N17" s="34"/>
      <c r="O17" s="32"/>
    </row>
    <row r="18" spans="1:15" ht="13.5" thickBot="1">
      <c r="A18" s="33"/>
      <c r="B18" s="34"/>
      <c r="C18" s="34"/>
      <c r="D18" s="47"/>
      <c r="E18" s="37"/>
      <c r="F18" s="37"/>
      <c r="G18" s="34"/>
      <c r="H18" s="38"/>
      <c r="I18" s="37"/>
      <c r="J18" s="37"/>
      <c r="K18" s="34"/>
      <c r="L18" s="34"/>
      <c r="M18" s="34"/>
      <c r="N18" s="34"/>
      <c r="O18" s="32"/>
    </row>
    <row r="19" spans="1:15" ht="3" customHeight="1">
      <c r="A19" s="31"/>
      <c r="B19" s="3"/>
      <c r="C19" s="3"/>
      <c r="D19" s="3"/>
      <c r="E19" s="3"/>
      <c r="F19" s="3"/>
      <c r="G19" s="3"/>
      <c r="H19" s="3"/>
      <c r="I19" s="3"/>
      <c r="J19" s="6"/>
      <c r="K19" s="3"/>
      <c r="L19" s="3"/>
      <c r="M19" s="3"/>
      <c r="N19" s="3"/>
      <c r="O19" s="32"/>
    </row>
    <row r="20" spans="1:15" ht="18">
      <c r="A20" s="48" t="s">
        <v>69</v>
      </c>
      <c r="B20" s="21"/>
      <c r="C20" s="21"/>
      <c r="D20" s="21"/>
      <c r="E20" s="21"/>
      <c r="F20" s="21"/>
      <c r="G20" s="49" t="s">
        <v>11</v>
      </c>
      <c r="H20" s="21"/>
      <c r="I20" s="21"/>
      <c r="J20" s="21"/>
      <c r="K20" s="21"/>
      <c r="L20" s="21"/>
      <c r="M20" s="21"/>
      <c r="N20" s="21"/>
      <c r="O20" s="32"/>
    </row>
    <row r="21" spans="1:15" ht="10.5" customHeight="1">
      <c r="A21" s="50"/>
      <c r="B21" s="21"/>
      <c r="C21" s="21"/>
      <c r="D21" s="21"/>
      <c r="E21" s="21"/>
      <c r="F21" s="20"/>
      <c r="G21" s="21"/>
      <c r="H21" s="21"/>
      <c r="I21" s="21"/>
      <c r="J21" s="21"/>
      <c r="K21" s="21"/>
      <c r="L21" s="21"/>
      <c r="M21" s="21"/>
      <c r="N21" s="21"/>
      <c r="O21" s="32"/>
    </row>
    <row r="22" spans="1:15" ht="10.5" customHeight="1">
      <c r="A22" s="51"/>
      <c r="B22" s="21"/>
      <c r="C22" s="21"/>
      <c r="D22" s="21"/>
      <c r="E22" s="21"/>
      <c r="F22" s="20"/>
      <c r="G22" s="21"/>
      <c r="H22" s="21"/>
      <c r="I22" s="21"/>
      <c r="J22" s="21"/>
      <c r="K22" s="21"/>
      <c r="L22" s="21"/>
      <c r="M22" s="21"/>
      <c r="N22" s="21"/>
      <c r="O22" s="32"/>
    </row>
    <row r="23" spans="1:15" ht="10.5" customHeight="1">
      <c r="A23" s="51" t="s">
        <v>7</v>
      </c>
      <c r="B23" s="21"/>
      <c r="C23" s="21"/>
      <c r="D23" s="21"/>
      <c r="E23" s="21"/>
      <c r="F23" s="20"/>
      <c r="G23" s="49" t="s">
        <v>13</v>
      </c>
      <c r="H23" s="7"/>
      <c r="I23" s="7"/>
      <c r="J23" s="7"/>
      <c r="K23" s="49" t="s">
        <v>14</v>
      </c>
      <c r="L23" s="7"/>
      <c r="M23" s="7"/>
      <c r="N23" s="7"/>
      <c r="O23" s="32"/>
    </row>
    <row r="24" spans="1:15" ht="10.5" customHeight="1">
      <c r="A24" s="51" t="s">
        <v>7</v>
      </c>
      <c r="B24" s="21"/>
      <c r="C24" s="21"/>
      <c r="D24" s="21"/>
      <c r="E24" s="21"/>
      <c r="F24" s="20"/>
      <c r="G24" s="21"/>
      <c r="H24" s="21"/>
      <c r="I24" s="21"/>
      <c r="J24" s="21"/>
      <c r="K24" s="21"/>
      <c r="L24" s="21"/>
      <c r="M24" s="21"/>
      <c r="N24" s="21"/>
      <c r="O24" s="32"/>
    </row>
    <row r="25" spans="1:15" ht="10.5" customHeight="1">
      <c r="A25" s="8"/>
      <c r="B25" s="21"/>
      <c r="C25" s="21"/>
      <c r="D25" s="21"/>
      <c r="E25" s="21"/>
      <c r="F25" s="20"/>
      <c r="G25" s="49" t="s">
        <v>62</v>
      </c>
      <c r="H25" s="21"/>
      <c r="I25" s="21"/>
      <c r="J25" s="21"/>
      <c r="K25" s="21"/>
      <c r="L25" s="21"/>
      <c r="M25" s="21"/>
      <c r="N25" s="21"/>
      <c r="O25" s="32"/>
    </row>
    <row r="26" spans="1:15" ht="10.5" customHeight="1">
      <c r="A26" s="52" t="s">
        <v>9</v>
      </c>
      <c r="B26" s="53"/>
      <c r="C26" s="53"/>
      <c r="D26" s="54" t="s">
        <v>10</v>
      </c>
      <c r="E26" s="19">
        <f>'CO 1page 2'!F36</f>
        <v>74534</v>
      </c>
      <c r="F26" s="20"/>
      <c r="G26" s="49" t="s">
        <v>54</v>
      </c>
      <c r="H26" s="21"/>
      <c r="I26" s="21"/>
      <c r="J26" s="21"/>
      <c r="K26" s="21"/>
      <c r="L26" s="21"/>
      <c r="M26" s="21"/>
      <c r="N26" s="21"/>
      <c r="O26" s="32"/>
    </row>
    <row r="27" spans="1:15" ht="10.5" customHeight="1">
      <c r="A27" s="1" t="s">
        <v>70</v>
      </c>
      <c r="E27" s="19">
        <f>0</f>
        <v>0</v>
      </c>
      <c r="F27" s="20"/>
      <c r="G27" s="49" t="s">
        <v>15</v>
      </c>
      <c r="H27" s="21"/>
      <c r="I27" s="21"/>
      <c r="J27" s="49" t="s">
        <v>16</v>
      </c>
      <c r="K27" s="21"/>
      <c r="L27" s="21"/>
      <c r="M27" s="21"/>
      <c r="N27" s="49" t="s">
        <v>7</v>
      </c>
      <c r="O27" s="32"/>
    </row>
    <row r="28" spans="6:15" ht="10.5" customHeight="1">
      <c r="F28" s="20"/>
      <c r="G28" s="49" t="s">
        <v>17</v>
      </c>
      <c r="H28" s="21"/>
      <c r="I28" s="21"/>
      <c r="J28" s="21"/>
      <c r="K28" s="21"/>
      <c r="L28" s="21"/>
      <c r="M28" s="21"/>
      <c r="N28" s="57" t="s">
        <v>31</v>
      </c>
      <c r="O28" s="32"/>
    </row>
    <row r="29" spans="1:15" ht="15" customHeight="1">
      <c r="A29" s="52" t="s">
        <v>71</v>
      </c>
      <c r="B29" s="53"/>
      <c r="C29" s="53"/>
      <c r="D29" s="54" t="s">
        <v>10</v>
      </c>
      <c r="E29" s="19">
        <f>'CO 1page 2'!J36</f>
        <v>81411</v>
      </c>
      <c r="F29" s="20"/>
      <c r="G29" s="49" t="s">
        <v>18</v>
      </c>
      <c r="H29" s="21"/>
      <c r="I29" s="21"/>
      <c r="J29" s="21"/>
      <c r="K29" s="21"/>
      <c r="L29" s="21"/>
      <c r="M29" s="21"/>
      <c r="N29" s="21"/>
      <c r="O29" s="32"/>
    </row>
    <row r="30" spans="1:15" ht="10.5" customHeight="1">
      <c r="A30" s="52" t="s">
        <v>72</v>
      </c>
      <c r="B30" s="53"/>
      <c r="C30" s="53"/>
      <c r="D30" s="55" t="s">
        <v>12</v>
      </c>
      <c r="E30" s="109">
        <f>E26+E27+E29</f>
        <v>155945</v>
      </c>
      <c r="F30" s="20"/>
      <c r="G30" s="20"/>
      <c r="H30" s="20"/>
      <c r="I30" s="20"/>
      <c r="J30" s="20"/>
      <c r="K30" s="20"/>
      <c r="L30" s="20"/>
      <c r="M30" s="20"/>
      <c r="N30" s="20"/>
      <c r="O30" s="32"/>
    </row>
    <row r="31" spans="1:15" ht="10.5" customHeight="1">
      <c r="A31" s="49"/>
      <c r="B31" s="21"/>
      <c r="C31" s="21"/>
      <c r="D31" s="137"/>
      <c r="E31" s="21"/>
      <c r="F31" s="20"/>
      <c r="G31" s="21"/>
      <c r="H31" s="115"/>
      <c r="I31" s="45"/>
      <c r="J31" s="45"/>
      <c r="K31" s="45"/>
      <c r="L31" s="21"/>
      <c r="M31" s="45"/>
      <c r="N31" s="45"/>
      <c r="O31" s="116"/>
    </row>
    <row r="32" spans="1:15" ht="10.5" customHeight="1">
      <c r="A32" s="56"/>
      <c r="B32" s="47"/>
      <c r="C32" s="49"/>
      <c r="D32" s="137"/>
      <c r="E32" s="21"/>
      <c r="F32" s="20"/>
      <c r="G32" s="21"/>
      <c r="H32" s="117" t="s">
        <v>83</v>
      </c>
      <c r="I32" s="117"/>
      <c r="J32" s="117"/>
      <c r="K32" s="117"/>
      <c r="L32" s="117"/>
      <c r="M32" s="117"/>
      <c r="N32" s="34"/>
      <c r="O32" s="118"/>
    </row>
    <row r="33" spans="1:15" ht="10.5" customHeight="1">
      <c r="A33" s="56"/>
      <c r="B33" s="47"/>
      <c r="C33" s="49"/>
      <c r="D33" s="80"/>
      <c r="E33" s="21"/>
      <c r="F33" s="20"/>
      <c r="G33" s="21"/>
      <c r="H33" s="117" t="s">
        <v>84</v>
      </c>
      <c r="I33" s="117"/>
      <c r="J33" s="117"/>
      <c r="K33" s="117"/>
      <c r="L33" s="117"/>
      <c r="M33" s="117"/>
      <c r="N33" s="117"/>
      <c r="O33" s="118"/>
    </row>
    <row r="34" spans="1:15" ht="10.5" customHeight="1">
      <c r="A34" s="21"/>
      <c r="B34" s="49"/>
      <c r="C34" s="21"/>
      <c r="D34" s="21"/>
      <c r="E34" s="21"/>
      <c r="F34" s="20"/>
      <c r="G34" s="21"/>
      <c r="H34" s="117"/>
      <c r="I34" s="117"/>
      <c r="J34" s="117"/>
      <c r="K34" s="117"/>
      <c r="L34" s="117"/>
      <c r="M34" s="117"/>
      <c r="N34" s="117"/>
      <c r="O34" s="118"/>
    </row>
    <row r="35" spans="1:15" ht="10.5" customHeight="1">
      <c r="A35" s="56"/>
      <c r="B35" s="47"/>
      <c r="C35" s="21"/>
      <c r="D35" s="110"/>
      <c r="E35" s="21"/>
      <c r="F35" s="20"/>
      <c r="G35" s="21"/>
      <c r="H35" s="117"/>
      <c r="I35" s="117"/>
      <c r="J35" s="117" t="s">
        <v>85</v>
      </c>
      <c r="K35" s="117"/>
      <c r="L35" s="117"/>
      <c r="M35" s="119" t="s">
        <v>86</v>
      </c>
      <c r="N35" s="21"/>
      <c r="O35" s="32"/>
    </row>
    <row r="36" spans="1:15" ht="10.5" customHeight="1">
      <c r="A36" s="21"/>
      <c r="B36" s="49"/>
      <c r="C36" s="21"/>
      <c r="D36" s="21"/>
      <c r="E36" s="21"/>
      <c r="F36" s="20"/>
      <c r="G36" s="21"/>
      <c r="H36" s="117"/>
      <c r="I36" s="117"/>
      <c r="J36" s="117" t="s">
        <v>87</v>
      </c>
      <c r="K36" s="117"/>
      <c r="L36" s="117"/>
      <c r="M36" s="117"/>
      <c r="N36" s="117"/>
      <c r="O36" s="32"/>
    </row>
    <row r="37" spans="1:15" ht="10.5" customHeight="1">
      <c r="A37" s="49"/>
      <c r="B37" s="21"/>
      <c r="C37" s="21"/>
      <c r="D37" s="21"/>
      <c r="E37" s="21"/>
      <c r="F37" s="20"/>
      <c r="G37" s="21"/>
      <c r="H37" s="21"/>
      <c r="I37" s="117"/>
      <c r="J37" s="117"/>
      <c r="K37" s="117"/>
      <c r="L37" s="117"/>
      <c r="M37" s="117"/>
      <c r="N37" s="21"/>
      <c r="O37" s="118"/>
    </row>
    <row r="38" spans="1:15" ht="15.75" customHeight="1">
      <c r="A38" s="53"/>
      <c r="B38" s="58"/>
      <c r="C38" s="53"/>
      <c r="D38" s="54"/>
      <c r="E38" s="111"/>
      <c r="F38" s="20"/>
      <c r="G38" s="117" t="s">
        <v>88</v>
      </c>
      <c r="I38" s="117"/>
      <c r="J38" s="117"/>
      <c r="K38" s="117"/>
      <c r="L38" s="117"/>
      <c r="M38" s="117"/>
      <c r="N38" s="117" t="s">
        <v>89</v>
      </c>
      <c r="O38" s="118"/>
    </row>
    <row r="39" spans="1:15" ht="6" customHeight="1" thickBot="1">
      <c r="A39" s="8"/>
      <c r="B39" s="21"/>
      <c r="C39" s="21"/>
      <c r="D39" s="21"/>
      <c r="E39" s="21"/>
      <c r="F39" s="20"/>
      <c r="G39" s="63"/>
      <c r="H39" s="63"/>
      <c r="I39" s="63"/>
      <c r="J39" s="63"/>
      <c r="K39" s="63"/>
      <c r="L39" s="63"/>
      <c r="M39" s="63"/>
      <c r="N39" s="63"/>
      <c r="O39" s="64"/>
    </row>
    <row r="40" spans="1:15" ht="12">
      <c r="A40" s="59"/>
      <c r="B40" s="10"/>
      <c r="C40" s="10"/>
      <c r="D40" s="10"/>
      <c r="E40" s="10"/>
      <c r="F40" s="10"/>
      <c r="G40" s="9"/>
      <c r="H40" s="10"/>
      <c r="I40" s="10"/>
      <c r="J40" s="10"/>
      <c r="K40" s="10"/>
      <c r="L40" s="10"/>
      <c r="M40" s="10"/>
      <c r="N40" s="10"/>
      <c r="O40" s="32"/>
    </row>
    <row r="41" spans="1:15" ht="12">
      <c r="A41" s="6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61"/>
      <c r="O41" s="32"/>
    </row>
    <row r="42" spans="1:15" ht="15" thickBot="1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4"/>
    </row>
  </sheetData>
  <sheetProtection/>
  <mergeCells count="1">
    <mergeCell ref="D31:D32"/>
  </mergeCells>
  <printOptions/>
  <pageMargins left="0.296" right="0.263" top="0.256" bottom="0.019" header="0.5" footer="0.5"/>
  <pageSetup fitToHeight="1" fitToWidth="1" orientation="landscape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40"/>
  <sheetViews>
    <sheetView showGridLines="0" tabSelected="1" view="pageBreakPreview" zoomScale="80" zoomScaleSheetLayoutView="80" zoomScalePageLayoutView="0" workbookViewId="0" topLeftCell="A1">
      <pane ySplit="11" topLeftCell="BM41" activePane="bottomLeft" state="frozen"/>
      <selection pane="topLeft" activeCell="A1" sqref="A1"/>
      <selection pane="bottomLeft" activeCell="L6" sqref="L6"/>
    </sheetView>
  </sheetViews>
  <sheetFormatPr defaultColWidth="9.83203125" defaultRowHeight="12"/>
  <cols>
    <col min="1" max="1" width="6.16015625" style="13" customWidth="1"/>
    <col min="2" max="2" width="49.5" style="13" customWidth="1"/>
    <col min="3" max="3" width="11.83203125" style="13" customWidth="1"/>
    <col min="4" max="4" width="8.66015625" style="13" customWidth="1"/>
    <col min="5" max="5" width="14.33203125" style="13" customWidth="1"/>
    <col min="6" max="6" width="14.66015625" style="13" customWidth="1"/>
    <col min="7" max="7" width="14" style="13" customWidth="1"/>
    <col min="8" max="8" width="12" style="13" customWidth="1"/>
    <col min="9" max="9" width="15.33203125" style="13" customWidth="1"/>
    <col min="10" max="10" width="16.5" style="104" customWidth="1"/>
    <col min="11" max="11" width="15.5" style="93" customWidth="1"/>
    <col min="12" max="12" width="16" style="93" bestFit="1" customWidth="1"/>
    <col min="13" max="13" width="12.5" style="93" customWidth="1"/>
    <col min="14" max="14" width="0.1640625" style="93" customWidth="1"/>
    <col min="15" max="15" width="14.83203125" style="93" customWidth="1"/>
    <col min="16" max="16" width="14.5" style="93" customWidth="1"/>
    <col min="17" max="16384" width="9.83203125" style="13" customWidth="1"/>
  </cols>
  <sheetData>
    <row r="1" spans="1:16" ht="24" thickBot="1">
      <c r="A1" s="11" t="s">
        <v>52</v>
      </c>
      <c r="B1" s="12"/>
      <c r="C1" s="12"/>
      <c r="D1" s="12"/>
      <c r="E1" s="12"/>
      <c r="F1" s="12"/>
      <c r="G1" s="12"/>
      <c r="H1" s="12"/>
      <c r="I1" s="12"/>
      <c r="J1" s="100"/>
      <c r="K1" s="84"/>
      <c r="L1" s="85"/>
      <c r="M1" s="85"/>
      <c r="N1" s="85"/>
      <c r="O1" s="86"/>
      <c r="P1" s="86"/>
    </row>
    <row r="2" spans="1:16" ht="11.25" customHeight="1">
      <c r="A2" s="67" t="s">
        <v>53</v>
      </c>
      <c r="B2" s="14"/>
      <c r="C2" s="14"/>
      <c r="D2" s="14"/>
      <c r="E2" s="14"/>
      <c r="F2" s="14"/>
      <c r="G2" s="14"/>
      <c r="H2" s="14"/>
      <c r="I2" s="14"/>
      <c r="J2" s="101"/>
      <c r="K2" s="84"/>
      <c r="L2" s="84"/>
      <c r="M2" s="87"/>
      <c r="N2" s="88"/>
      <c r="O2" s="89"/>
      <c r="P2" s="90"/>
    </row>
    <row r="3" spans="1:16" ht="3.75" customHeight="1">
      <c r="A3" s="67"/>
      <c r="B3" s="14"/>
      <c r="C3" s="14"/>
      <c r="D3" s="14"/>
      <c r="E3" s="14"/>
      <c r="F3" s="14"/>
      <c r="G3" s="14"/>
      <c r="H3" s="14"/>
      <c r="I3" s="14"/>
      <c r="J3" s="101"/>
      <c r="K3" s="84"/>
      <c r="L3" s="84"/>
      <c r="M3" s="87"/>
      <c r="N3" s="88"/>
      <c r="O3" s="91"/>
      <c r="P3" s="90"/>
    </row>
    <row r="4" spans="1:16" ht="13.5" customHeight="1">
      <c r="A4" s="67" t="s">
        <v>91</v>
      </c>
      <c r="B4" s="14"/>
      <c r="C4" s="14"/>
      <c r="D4" s="14"/>
      <c r="E4" s="14"/>
      <c r="F4" s="14"/>
      <c r="G4" s="14"/>
      <c r="H4" s="14"/>
      <c r="I4" s="14"/>
      <c r="J4" s="101"/>
      <c r="K4" s="84"/>
      <c r="L4" s="84"/>
      <c r="M4" s="87"/>
      <c r="N4" s="88"/>
      <c r="O4" s="91"/>
      <c r="P4" s="90"/>
    </row>
    <row r="5" spans="1:16" ht="12.75">
      <c r="A5" s="67" t="s">
        <v>32</v>
      </c>
      <c r="B5" s="14"/>
      <c r="C5" s="14"/>
      <c r="D5" s="14"/>
      <c r="E5" s="14"/>
      <c r="F5" s="14"/>
      <c r="G5" s="14"/>
      <c r="H5" s="14"/>
      <c r="I5" s="14"/>
      <c r="J5" s="101"/>
      <c r="K5" s="84"/>
      <c r="L5" s="84"/>
      <c r="M5" s="87"/>
      <c r="N5" s="88"/>
      <c r="O5" s="92"/>
      <c r="P5" s="90"/>
    </row>
    <row r="6" spans="1:14" ht="12.75">
      <c r="A6" s="14" t="s">
        <v>90</v>
      </c>
      <c r="B6" s="14"/>
      <c r="C6" s="14"/>
      <c r="D6" s="14"/>
      <c r="E6" s="14"/>
      <c r="F6" s="14"/>
      <c r="G6" s="14"/>
      <c r="H6" s="14"/>
      <c r="I6" s="14"/>
      <c r="J6" s="101"/>
      <c r="K6" s="84"/>
      <c r="L6" s="84"/>
      <c r="M6" s="84"/>
      <c r="N6" s="84"/>
    </row>
    <row r="7" spans="1:16" ht="9.75" customHeight="1">
      <c r="A7" s="68" t="s">
        <v>19</v>
      </c>
      <c r="B7" s="68" t="s">
        <v>20</v>
      </c>
      <c r="C7" s="68"/>
      <c r="D7" s="68"/>
      <c r="E7" s="68" t="s">
        <v>21</v>
      </c>
      <c r="F7" s="68"/>
      <c r="G7" s="68" t="s">
        <v>22</v>
      </c>
      <c r="H7" s="68" t="s">
        <v>23</v>
      </c>
      <c r="I7" s="68" t="s">
        <v>60</v>
      </c>
      <c r="J7" s="70" t="s">
        <v>24</v>
      </c>
      <c r="K7" s="83"/>
      <c r="L7" s="73"/>
      <c r="M7" s="73"/>
      <c r="N7" s="73"/>
      <c r="O7" s="73"/>
      <c r="P7" s="83"/>
    </row>
    <row r="8" spans="1:16" ht="14.25" customHeight="1">
      <c r="A8" s="71"/>
      <c r="B8" s="138" t="s">
        <v>26</v>
      </c>
      <c r="D8" s="78"/>
      <c r="E8" s="65"/>
      <c r="F8" s="65"/>
      <c r="G8" s="69" t="s">
        <v>92</v>
      </c>
      <c r="H8" s="72"/>
      <c r="I8" s="72"/>
      <c r="J8" s="102"/>
      <c r="K8" s="83"/>
      <c r="L8" s="83"/>
      <c r="M8" s="83"/>
      <c r="N8" s="83"/>
      <c r="O8" s="73"/>
      <c r="P8" s="83"/>
    </row>
    <row r="9" spans="1:16" ht="9.75" customHeight="1">
      <c r="A9" s="65" t="s">
        <v>25</v>
      </c>
      <c r="B9" s="139"/>
      <c r="C9" s="78" t="s">
        <v>57</v>
      </c>
      <c r="D9" s="78"/>
      <c r="E9" s="65" t="s">
        <v>48</v>
      </c>
      <c r="F9" s="65" t="s">
        <v>27</v>
      </c>
      <c r="G9" s="106"/>
      <c r="H9" s="106"/>
      <c r="I9" s="107"/>
      <c r="J9" s="74"/>
      <c r="L9" s="83"/>
      <c r="M9" s="83"/>
      <c r="N9" s="83"/>
      <c r="O9" s="73"/>
      <c r="P9" s="83"/>
    </row>
    <row r="10" spans="1:16" ht="9.75" customHeight="1">
      <c r="A10" s="66" t="s">
        <v>28</v>
      </c>
      <c r="B10" s="139"/>
      <c r="C10" s="78" t="s">
        <v>46</v>
      </c>
      <c r="D10" s="78" t="s">
        <v>47</v>
      </c>
      <c r="E10" s="65" t="s">
        <v>49</v>
      </c>
      <c r="F10" s="65" t="s">
        <v>51</v>
      </c>
      <c r="G10" s="65" t="s">
        <v>73</v>
      </c>
      <c r="H10" s="65" t="s">
        <v>61</v>
      </c>
      <c r="I10" s="74" t="s">
        <v>58</v>
      </c>
      <c r="J10" s="74" t="s">
        <v>59</v>
      </c>
      <c r="L10" s="83"/>
      <c r="M10" s="83"/>
      <c r="N10" s="83"/>
      <c r="O10" s="73"/>
      <c r="P10" s="94"/>
    </row>
    <row r="11" spans="1:16" ht="9.75" customHeight="1">
      <c r="A11" s="75"/>
      <c r="B11" s="139"/>
      <c r="C11" s="78"/>
      <c r="D11" s="78"/>
      <c r="E11" s="65" t="s">
        <v>50</v>
      </c>
      <c r="F11" s="75"/>
      <c r="G11" s="65"/>
      <c r="H11" s="65"/>
      <c r="I11" s="108"/>
      <c r="J11" s="74"/>
      <c r="L11" s="83"/>
      <c r="M11" s="82"/>
      <c r="N11" s="82"/>
      <c r="O11" s="73"/>
      <c r="P11" s="83"/>
    </row>
    <row r="12" spans="1:16" ht="19.5" customHeight="1">
      <c r="A12" s="77">
        <v>1</v>
      </c>
      <c r="B12" s="120" t="str">
        <f>'CO 1page 2'!B12</f>
        <v>Mobilization</v>
      </c>
      <c r="C12" s="135">
        <v>1</v>
      </c>
      <c r="D12" s="81" t="str">
        <f>'CO 1page 2'!D12</f>
        <v>LS</v>
      </c>
      <c r="E12" s="124">
        <v>15000</v>
      </c>
      <c r="F12" s="124">
        <f>C12*E12</f>
        <v>15000</v>
      </c>
      <c r="G12" s="105">
        <v>1</v>
      </c>
      <c r="H12" s="105">
        <f>G12-C12</f>
        <v>0</v>
      </c>
      <c r="I12" s="125">
        <f>G12*E12</f>
        <v>15000</v>
      </c>
      <c r="J12" s="126">
        <f>I12-F12</f>
        <v>0</v>
      </c>
      <c r="M12" s="96"/>
      <c r="N12" s="96"/>
      <c r="O12" s="95"/>
      <c r="P12" s="97"/>
    </row>
    <row r="13" spans="1:16" ht="15">
      <c r="A13" s="77">
        <f>1+A12</f>
        <v>2</v>
      </c>
      <c r="B13" s="120" t="str">
        <f>'CO 1page 2'!B13</f>
        <v>Clearing and Demolition</v>
      </c>
      <c r="C13" s="135">
        <v>1</v>
      </c>
      <c r="D13" s="81" t="str">
        <f>'CO 1page 2'!D13</f>
        <v>LS</v>
      </c>
      <c r="E13" s="124">
        <v>7000</v>
      </c>
      <c r="F13" s="124">
        <f aca="true" t="shared" si="0" ref="F13:F35">C13*E13</f>
        <v>7000</v>
      </c>
      <c r="G13" s="105">
        <v>1</v>
      </c>
      <c r="H13" s="105">
        <f aca="true" t="shared" si="1" ref="H13:H35">G13-C13</f>
        <v>0</v>
      </c>
      <c r="I13" s="125">
        <f aca="true" t="shared" si="2" ref="I13:I35">G13*E13</f>
        <v>7000</v>
      </c>
      <c r="J13" s="126">
        <f aca="true" t="shared" si="3" ref="J13:J35">I13-F13</f>
        <v>0</v>
      </c>
      <c r="L13" s="123"/>
      <c r="M13" s="96"/>
      <c r="N13" s="96"/>
      <c r="O13" s="95"/>
      <c r="P13" s="97"/>
    </row>
    <row r="14" spans="1:16" ht="15">
      <c r="A14" s="77">
        <f aca="true" t="shared" si="4" ref="A14:A35">1+A13</f>
        <v>3</v>
      </c>
      <c r="B14" s="120" t="str">
        <f>'CO 1page 2'!B14</f>
        <v>Permit Allowance</v>
      </c>
      <c r="C14" s="135">
        <v>1</v>
      </c>
      <c r="D14" s="81" t="str">
        <f>'CO 1page 2'!D14</f>
        <v>LS</v>
      </c>
      <c r="E14" s="121">
        <v>5000</v>
      </c>
      <c r="F14" s="124">
        <f t="shared" si="0"/>
        <v>5000</v>
      </c>
      <c r="G14" s="105">
        <v>1</v>
      </c>
      <c r="H14" s="105">
        <f t="shared" si="1"/>
        <v>0</v>
      </c>
      <c r="I14" s="125">
        <f t="shared" si="2"/>
        <v>5000</v>
      </c>
      <c r="J14" s="126">
        <f t="shared" si="3"/>
        <v>0</v>
      </c>
      <c r="L14" s="123"/>
      <c r="M14" s="96"/>
      <c r="N14" s="96"/>
      <c r="O14" s="95"/>
      <c r="P14" s="97"/>
    </row>
    <row r="15" spans="1:16" ht="15">
      <c r="A15" s="77">
        <f t="shared" si="4"/>
        <v>4</v>
      </c>
      <c r="B15" s="120" t="str">
        <f>'CO 1page 2'!B15</f>
        <v>"Oasis"-Type Street Signs</v>
      </c>
      <c r="C15" s="135">
        <v>9</v>
      </c>
      <c r="D15" s="81" t="str">
        <f>'CO 1page 2'!D15</f>
        <v>EA</v>
      </c>
      <c r="E15" s="124">
        <v>850</v>
      </c>
      <c r="F15" s="124">
        <f t="shared" si="0"/>
        <v>7650</v>
      </c>
      <c r="G15" s="105">
        <v>4</v>
      </c>
      <c r="H15" s="105">
        <f t="shared" si="1"/>
        <v>-5</v>
      </c>
      <c r="I15" s="125">
        <f t="shared" si="2"/>
        <v>3400</v>
      </c>
      <c r="J15" s="126">
        <f t="shared" si="3"/>
        <v>-4250</v>
      </c>
      <c r="L15" s="123"/>
      <c r="M15" s="96"/>
      <c r="N15" s="96"/>
      <c r="O15" s="95"/>
      <c r="P15" s="97"/>
    </row>
    <row r="16" spans="1:16" ht="15">
      <c r="A16" s="77">
        <f t="shared" si="4"/>
        <v>5</v>
      </c>
      <c r="B16" s="120" t="str">
        <f>'CO 1page 2'!B16</f>
        <v>Permeable Pavers Bricks for swales</v>
      </c>
      <c r="C16" s="122">
        <v>870</v>
      </c>
      <c r="D16" s="81" t="str">
        <f>'CO 1page 2'!D16</f>
        <v>SF</v>
      </c>
      <c r="E16" s="124">
        <v>5</v>
      </c>
      <c r="F16" s="124">
        <f t="shared" si="0"/>
        <v>4350</v>
      </c>
      <c r="G16" s="105">
        <v>2750</v>
      </c>
      <c r="H16" s="105">
        <f t="shared" si="1"/>
        <v>1880</v>
      </c>
      <c r="I16" s="125">
        <f t="shared" si="2"/>
        <v>13750</v>
      </c>
      <c r="J16" s="126">
        <f t="shared" si="3"/>
        <v>9400</v>
      </c>
      <c r="L16" s="123"/>
      <c r="M16" s="96"/>
      <c r="N16" s="98"/>
      <c r="O16" s="95"/>
      <c r="P16" s="97"/>
    </row>
    <row r="17" spans="1:16" ht="15">
      <c r="A17" s="77">
        <f t="shared" si="4"/>
        <v>6</v>
      </c>
      <c r="B17" s="120" t="str">
        <f>'CO 1page 2'!B17</f>
        <v>Street Brick Pavers for crosswalks</v>
      </c>
      <c r="C17" s="136">
        <v>1200</v>
      </c>
      <c r="D17" s="81" t="str">
        <f>'CO 1page 2'!D17</f>
        <v>cy</v>
      </c>
      <c r="E17" s="124">
        <v>4</v>
      </c>
      <c r="F17" s="124">
        <f t="shared" si="0"/>
        <v>4800</v>
      </c>
      <c r="G17" s="105">
        <v>1200</v>
      </c>
      <c r="H17" s="105">
        <f t="shared" si="1"/>
        <v>0</v>
      </c>
      <c r="I17" s="125">
        <f t="shared" si="2"/>
        <v>4800</v>
      </c>
      <c r="J17" s="126">
        <f t="shared" si="3"/>
        <v>0</v>
      </c>
      <c r="L17" s="123"/>
      <c r="M17" s="96"/>
      <c r="N17" s="98"/>
      <c r="O17" s="95"/>
      <c r="P17" s="97"/>
    </row>
    <row r="18" spans="1:16" ht="15">
      <c r="A18" s="77">
        <f t="shared" si="4"/>
        <v>7</v>
      </c>
      <c r="B18" s="120" t="str">
        <f>'CO 1page 2'!B18</f>
        <v>Bedding Sand</v>
      </c>
      <c r="C18" s="136">
        <v>26</v>
      </c>
      <c r="D18" s="81" t="str">
        <f>'CO 1page 2'!D18</f>
        <v>cy</v>
      </c>
      <c r="E18" s="124">
        <v>18</v>
      </c>
      <c r="F18" s="124">
        <f t="shared" si="0"/>
        <v>468</v>
      </c>
      <c r="G18" s="105">
        <v>35</v>
      </c>
      <c r="H18" s="105">
        <f t="shared" si="1"/>
        <v>9</v>
      </c>
      <c r="I18" s="125">
        <f t="shared" si="2"/>
        <v>630</v>
      </c>
      <c r="J18" s="126">
        <f t="shared" si="3"/>
        <v>162</v>
      </c>
      <c r="L18" s="123"/>
      <c r="M18" s="96"/>
      <c r="N18" s="98"/>
      <c r="O18" s="95"/>
      <c r="P18" s="97"/>
    </row>
    <row r="19" spans="1:16" ht="15">
      <c r="A19" s="77">
        <f t="shared" si="4"/>
        <v>8</v>
      </c>
      <c r="B19" s="120" t="str">
        <f>'CO 1page 2'!B19</f>
        <v>4 in limerock base</v>
      </c>
      <c r="C19" s="135">
        <v>52</v>
      </c>
      <c r="D19" s="81" t="str">
        <f>'CO 1page 2'!D19</f>
        <v>cy</v>
      </c>
      <c r="E19" s="127">
        <v>13</v>
      </c>
      <c r="F19" s="124">
        <f t="shared" si="0"/>
        <v>676</v>
      </c>
      <c r="G19" s="105">
        <v>65</v>
      </c>
      <c r="H19" s="105">
        <f t="shared" si="1"/>
        <v>13</v>
      </c>
      <c r="I19" s="125">
        <f t="shared" si="2"/>
        <v>845</v>
      </c>
      <c r="J19" s="126">
        <f t="shared" si="3"/>
        <v>169</v>
      </c>
      <c r="L19" s="123"/>
      <c r="M19" s="96"/>
      <c r="N19" s="98"/>
      <c r="O19" s="95"/>
      <c r="P19" s="97"/>
    </row>
    <row r="20" spans="1:16" ht="15">
      <c r="A20" s="77">
        <f t="shared" si="4"/>
        <v>9</v>
      </c>
      <c r="B20" s="120" t="str">
        <f>'CO 1page 2'!B20</f>
        <v>12 in subbase</v>
      </c>
      <c r="C20" s="135">
        <v>100</v>
      </c>
      <c r="D20" s="81" t="str">
        <f>'CO 1page 2'!D20</f>
        <v>cy</v>
      </c>
      <c r="E20" s="127">
        <v>12</v>
      </c>
      <c r="F20" s="124">
        <f t="shared" si="0"/>
        <v>1200</v>
      </c>
      <c r="G20" s="105">
        <v>200</v>
      </c>
      <c r="H20" s="105">
        <f t="shared" si="1"/>
        <v>100</v>
      </c>
      <c r="I20" s="125">
        <f t="shared" si="2"/>
        <v>2400</v>
      </c>
      <c r="J20" s="126">
        <f t="shared" si="3"/>
        <v>1200</v>
      </c>
      <c r="L20" s="123"/>
      <c r="M20" s="96"/>
      <c r="N20" s="98"/>
      <c r="O20" s="95"/>
      <c r="P20" s="97"/>
    </row>
    <row r="21" spans="1:16" ht="15">
      <c r="A21" s="77">
        <f t="shared" si="4"/>
        <v>10</v>
      </c>
      <c r="B21" s="120" t="str">
        <f>'CO 1page 2'!B21</f>
        <v>Entrance sign</v>
      </c>
      <c r="C21" s="135">
        <v>1</v>
      </c>
      <c r="D21" s="81" t="str">
        <f>'CO 1page 2'!D21</f>
        <v>EA</v>
      </c>
      <c r="E21" s="127">
        <v>750</v>
      </c>
      <c r="F21" s="124">
        <f t="shared" si="0"/>
        <v>750</v>
      </c>
      <c r="G21" s="105">
        <v>2</v>
      </c>
      <c r="H21" s="105">
        <f t="shared" si="1"/>
        <v>1</v>
      </c>
      <c r="I21" s="125">
        <f t="shared" si="2"/>
        <v>1500</v>
      </c>
      <c r="J21" s="126">
        <f t="shared" si="3"/>
        <v>750</v>
      </c>
      <c r="L21" s="123"/>
      <c r="M21" s="96"/>
      <c r="N21" s="96"/>
      <c r="O21" s="95"/>
      <c r="P21" s="97"/>
    </row>
    <row r="22" spans="1:16" ht="15">
      <c r="A22" s="77">
        <f t="shared" si="4"/>
        <v>11</v>
      </c>
      <c r="B22" s="120" t="str">
        <f>'CO 1page 2'!B22</f>
        <v>Header Curb 8 x 12 inch</v>
      </c>
      <c r="C22" s="122">
        <v>650</v>
      </c>
      <c r="D22" s="81" t="str">
        <f>'CO 1page 2'!D22</f>
        <v>LF</v>
      </c>
      <c r="E22" s="127">
        <v>28</v>
      </c>
      <c r="F22" s="124">
        <f t="shared" si="0"/>
        <v>18200</v>
      </c>
      <c r="G22" s="105">
        <v>1210</v>
      </c>
      <c r="H22" s="105">
        <f t="shared" si="1"/>
        <v>560</v>
      </c>
      <c r="I22" s="125">
        <f t="shared" si="2"/>
        <v>33880</v>
      </c>
      <c r="J22" s="126">
        <f t="shared" si="3"/>
        <v>15680</v>
      </c>
      <c r="L22" s="123"/>
      <c r="M22" s="96"/>
      <c r="N22" s="96"/>
      <c r="O22" s="95"/>
      <c r="P22" s="97"/>
    </row>
    <row r="23" spans="1:16" ht="15">
      <c r="A23" s="77">
        <f t="shared" si="4"/>
        <v>12</v>
      </c>
      <c r="B23" s="120" t="str">
        <f>'CO 1page 2'!B23</f>
        <v>FDOT Handicapped Ramps</v>
      </c>
      <c r="C23" s="122">
        <v>4</v>
      </c>
      <c r="D23" s="81" t="str">
        <f>'CO 1page 2'!D23</f>
        <v>EA</v>
      </c>
      <c r="E23" s="127">
        <v>500</v>
      </c>
      <c r="F23" s="124">
        <f t="shared" si="0"/>
        <v>2000</v>
      </c>
      <c r="G23" s="105">
        <v>8</v>
      </c>
      <c r="H23" s="105">
        <f t="shared" si="1"/>
        <v>4</v>
      </c>
      <c r="I23" s="125">
        <f t="shared" si="2"/>
        <v>4000</v>
      </c>
      <c r="J23" s="126">
        <f t="shared" si="3"/>
        <v>2000</v>
      </c>
      <c r="L23" s="123"/>
      <c r="M23" s="96"/>
      <c r="N23" s="98"/>
      <c r="O23" s="95"/>
      <c r="P23" s="97"/>
    </row>
    <row r="24" spans="1:16" ht="15">
      <c r="A24" s="77">
        <f t="shared" si="4"/>
        <v>13</v>
      </c>
      <c r="B24" s="120" t="str">
        <f>'CO 1page 2'!B24</f>
        <v>Mail Boxes with Decorative Post</v>
      </c>
      <c r="C24" s="135">
        <v>10</v>
      </c>
      <c r="D24" s="81" t="str">
        <f>'CO 1page 2'!D24</f>
        <v>EA</v>
      </c>
      <c r="E24" s="127">
        <v>270</v>
      </c>
      <c r="F24" s="124">
        <f t="shared" si="0"/>
        <v>2700</v>
      </c>
      <c r="G24" s="105">
        <v>10</v>
      </c>
      <c r="H24" s="105">
        <f t="shared" si="1"/>
        <v>0</v>
      </c>
      <c r="I24" s="125">
        <f t="shared" si="2"/>
        <v>2700</v>
      </c>
      <c r="J24" s="126">
        <f t="shared" si="3"/>
        <v>0</v>
      </c>
      <c r="L24" s="123"/>
      <c r="M24" s="96"/>
      <c r="N24" s="98"/>
      <c r="O24" s="95"/>
      <c r="P24" s="97"/>
    </row>
    <row r="25" spans="1:16" ht="15">
      <c r="A25" s="77">
        <f t="shared" si="4"/>
        <v>14</v>
      </c>
      <c r="B25" s="120" t="str">
        <f>'CO 1page 2'!B25</f>
        <v>Optional: 8-ft Trees (Silver Buttonwood)</v>
      </c>
      <c r="C25" s="135">
        <v>10</v>
      </c>
      <c r="D25" s="81" t="str">
        <f>'CO 1page 2'!D25</f>
        <v>EA</v>
      </c>
      <c r="E25" s="127">
        <v>250</v>
      </c>
      <c r="F25" s="124">
        <f t="shared" si="0"/>
        <v>2500</v>
      </c>
      <c r="G25" s="105">
        <v>10</v>
      </c>
      <c r="H25" s="105">
        <f t="shared" si="1"/>
        <v>0</v>
      </c>
      <c r="I25" s="125">
        <f t="shared" si="2"/>
        <v>2500</v>
      </c>
      <c r="J25" s="126">
        <f t="shared" si="3"/>
        <v>0</v>
      </c>
      <c r="L25" s="123"/>
      <c r="M25" s="96"/>
      <c r="N25" s="98"/>
      <c r="O25" s="95"/>
      <c r="P25" s="97"/>
    </row>
    <row r="26" spans="1:16" ht="15">
      <c r="A26" s="77">
        <f t="shared" si="4"/>
        <v>15</v>
      </c>
      <c r="B26" s="120" t="str">
        <f>'CO 1page 2'!B26</f>
        <v>Optional: 12-inch bushes</v>
      </c>
      <c r="C26" s="135">
        <v>10</v>
      </c>
      <c r="D26" s="81" t="str">
        <f>'CO 1page 2'!D26</f>
        <v>EA</v>
      </c>
      <c r="E26" s="127">
        <v>9</v>
      </c>
      <c r="F26" s="124">
        <f t="shared" si="0"/>
        <v>90</v>
      </c>
      <c r="G26" s="105">
        <v>10</v>
      </c>
      <c r="H26" s="105">
        <f t="shared" si="1"/>
        <v>0</v>
      </c>
      <c r="I26" s="125">
        <f t="shared" si="2"/>
        <v>90</v>
      </c>
      <c r="J26" s="126">
        <f t="shared" si="3"/>
        <v>0</v>
      </c>
      <c r="L26" s="123"/>
      <c r="M26" s="96"/>
      <c r="N26" s="98"/>
      <c r="O26" s="95"/>
      <c r="P26" s="97"/>
    </row>
    <row r="27" spans="1:16" ht="15">
      <c r="A27" s="77">
        <f t="shared" si="4"/>
        <v>16</v>
      </c>
      <c r="B27" s="120" t="str">
        <f>'CO 1page 2'!B27</f>
        <v>Sod, etc</v>
      </c>
      <c r="C27" s="135">
        <v>30</v>
      </c>
      <c r="D27" s="81" t="str">
        <f>'CO 1page 2'!D27</f>
        <v>SY</v>
      </c>
      <c r="E27" s="127">
        <v>5</v>
      </c>
      <c r="F27" s="124">
        <f t="shared" si="0"/>
        <v>150</v>
      </c>
      <c r="G27" s="105">
        <v>750</v>
      </c>
      <c r="H27" s="105">
        <f t="shared" si="1"/>
        <v>720</v>
      </c>
      <c r="I27" s="125">
        <f t="shared" si="2"/>
        <v>3750</v>
      </c>
      <c r="J27" s="126">
        <f t="shared" si="3"/>
        <v>3600</v>
      </c>
      <c r="L27" s="123"/>
      <c r="M27" s="96"/>
      <c r="N27" s="96"/>
      <c r="O27" s="95"/>
      <c r="P27" s="97"/>
    </row>
    <row r="28" spans="1:16" ht="15">
      <c r="A28" s="77">
        <f t="shared" si="4"/>
        <v>17</v>
      </c>
      <c r="B28" s="120" t="str">
        <f>'CO 1page 2'!B28</f>
        <v>Handicapped Curbs</v>
      </c>
      <c r="C28" s="135">
        <v>4</v>
      </c>
      <c r="D28" s="81" t="str">
        <f>'CO 1page 2'!D28</f>
        <v>SY</v>
      </c>
      <c r="E28" s="128">
        <v>500</v>
      </c>
      <c r="F28" s="124">
        <f t="shared" si="0"/>
        <v>2000</v>
      </c>
      <c r="G28" s="105">
        <v>8</v>
      </c>
      <c r="H28" s="105">
        <f t="shared" si="1"/>
        <v>4</v>
      </c>
      <c r="I28" s="125">
        <f t="shared" si="2"/>
        <v>4000</v>
      </c>
      <c r="J28" s="126">
        <f t="shared" si="3"/>
        <v>2000</v>
      </c>
      <c r="L28" s="123"/>
      <c r="M28" s="96"/>
      <c r="N28" s="96"/>
      <c r="O28" s="95"/>
      <c r="P28" s="97"/>
    </row>
    <row r="29" spans="1:16" ht="15">
      <c r="A29" s="77">
        <f t="shared" si="4"/>
        <v>18</v>
      </c>
      <c r="B29" s="120" t="s">
        <v>79</v>
      </c>
      <c r="C29" s="135">
        <v>0</v>
      </c>
      <c r="D29" s="81" t="str">
        <f>'CO 1page 2'!D29</f>
        <v>SF</v>
      </c>
      <c r="E29" s="128">
        <v>6</v>
      </c>
      <c r="F29" s="124">
        <f t="shared" si="0"/>
        <v>0</v>
      </c>
      <c r="G29" s="105">
        <v>1000</v>
      </c>
      <c r="H29" s="105">
        <f t="shared" si="1"/>
        <v>1000</v>
      </c>
      <c r="I29" s="125">
        <f t="shared" si="2"/>
        <v>6000</v>
      </c>
      <c r="J29" s="126">
        <f t="shared" si="3"/>
        <v>6000</v>
      </c>
      <c r="L29" s="123"/>
      <c r="M29" s="96"/>
      <c r="N29" s="96"/>
      <c r="O29" s="95"/>
      <c r="P29" s="97"/>
    </row>
    <row r="30" spans="1:16" ht="15">
      <c r="A30" s="77">
        <f t="shared" si="4"/>
        <v>19</v>
      </c>
      <c r="B30" s="120" t="str">
        <f>'CO 1page 2'!B30</f>
        <v>Remove Asphalt</v>
      </c>
      <c r="C30" s="135">
        <v>0</v>
      </c>
      <c r="D30" s="81" t="str">
        <f>'CO 1page 2'!D30</f>
        <v>SF</v>
      </c>
      <c r="E30" s="128">
        <v>3</v>
      </c>
      <c r="F30" s="124">
        <f t="shared" si="0"/>
        <v>0</v>
      </c>
      <c r="G30" s="105">
        <v>1000</v>
      </c>
      <c r="H30" s="105">
        <f t="shared" si="1"/>
        <v>1000</v>
      </c>
      <c r="I30" s="125">
        <f t="shared" si="2"/>
        <v>3000</v>
      </c>
      <c r="J30" s="126">
        <f t="shared" si="3"/>
        <v>3000</v>
      </c>
      <c r="L30" s="123"/>
      <c r="M30" s="96"/>
      <c r="N30" s="96"/>
      <c r="O30" s="95"/>
      <c r="P30" s="97"/>
    </row>
    <row r="31" spans="1:16" ht="15">
      <c r="A31" s="77">
        <f t="shared" si="4"/>
        <v>20</v>
      </c>
      <c r="B31" s="120" t="s">
        <v>76</v>
      </c>
      <c r="C31" s="135">
        <v>0</v>
      </c>
      <c r="D31" s="81" t="s">
        <v>42</v>
      </c>
      <c r="E31" s="128">
        <v>2300</v>
      </c>
      <c r="F31" s="124">
        <f t="shared" si="0"/>
        <v>0</v>
      </c>
      <c r="G31" s="105">
        <v>4</v>
      </c>
      <c r="H31" s="105">
        <f t="shared" si="1"/>
        <v>4</v>
      </c>
      <c r="I31" s="125">
        <f t="shared" si="2"/>
        <v>9200</v>
      </c>
      <c r="J31" s="126">
        <f t="shared" si="3"/>
        <v>9200</v>
      </c>
      <c r="L31" s="123"/>
      <c r="M31" s="96"/>
      <c r="N31" s="96"/>
      <c r="O31" s="95"/>
      <c r="P31" s="97"/>
    </row>
    <row r="32" spans="1:16" ht="15">
      <c r="A32" s="77">
        <f t="shared" si="4"/>
        <v>21</v>
      </c>
      <c r="B32" s="120" t="s">
        <v>77</v>
      </c>
      <c r="C32" s="135">
        <v>0</v>
      </c>
      <c r="D32" s="81" t="s">
        <v>43</v>
      </c>
      <c r="E32" s="128">
        <v>750</v>
      </c>
      <c r="F32" s="124">
        <f t="shared" si="0"/>
        <v>0</v>
      </c>
      <c r="G32" s="105">
        <v>1</v>
      </c>
      <c r="H32" s="105">
        <f t="shared" si="1"/>
        <v>1</v>
      </c>
      <c r="I32" s="125">
        <f t="shared" si="2"/>
        <v>750</v>
      </c>
      <c r="J32" s="126">
        <f t="shared" si="3"/>
        <v>750</v>
      </c>
      <c r="L32" s="123"/>
      <c r="M32" s="96"/>
      <c r="N32" s="96"/>
      <c r="O32" s="95"/>
      <c r="P32" s="97"/>
    </row>
    <row r="33" spans="1:16" ht="15">
      <c r="A33" s="77">
        <f t="shared" si="4"/>
        <v>22</v>
      </c>
      <c r="B33" s="120" t="s">
        <v>78</v>
      </c>
      <c r="C33" s="135">
        <v>0</v>
      </c>
      <c r="D33" s="81" t="s">
        <v>43</v>
      </c>
      <c r="E33" s="128">
        <v>1500</v>
      </c>
      <c r="F33" s="124">
        <f t="shared" si="0"/>
        <v>0</v>
      </c>
      <c r="G33" s="105">
        <v>1</v>
      </c>
      <c r="H33" s="105">
        <f t="shared" si="1"/>
        <v>1</v>
      </c>
      <c r="I33" s="125">
        <f t="shared" si="2"/>
        <v>1500</v>
      </c>
      <c r="J33" s="126">
        <f t="shared" si="3"/>
        <v>1500</v>
      </c>
      <c r="L33" s="123"/>
      <c r="M33" s="96"/>
      <c r="N33" s="96"/>
      <c r="O33" s="95"/>
      <c r="P33" s="97"/>
    </row>
    <row r="34" spans="1:16" ht="15">
      <c r="A34" s="77">
        <f t="shared" si="4"/>
        <v>23</v>
      </c>
      <c r="B34" s="120" t="s">
        <v>75</v>
      </c>
      <c r="C34" s="135">
        <v>0</v>
      </c>
      <c r="D34" s="81" t="s">
        <v>45</v>
      </c>
      <c r="E34" s="128">
        <v>50</v>
      </c>
      <c r="F34" s="124">
        <f t="shared" si="0"/>
        <v>0</v>
      </c>
      <c r="G34" s="105">
        <v>500</v>
      </c>
      <c r="H34" s="105">
        <f t="shared" si="1"/>
        <v>500</v>
      </c>
      <c r="I34" s="125">
        <f t="shared" si="2"/>
        <v>25000</v>
      </c>
      <c r="J34" s="126">
        <f t="shared" si="3"/>
        <v>25000</v>
      </c>
      <c r="L34" s="123"/>
      <c r="M34" s="96"/>
      <c r="N34" s="96"/>
      <c r="O34" s="95"/>
      <c r="P34" s="97"/>
    </row>
    <row r="35" spans="1:16" ht="15">
      <c r="A35" s="77">
        <f t="shared" si="4"/>
        <v>24</v>
      </c>
      <c r="B35" s="120" t="s">
        <v>74</v>
      </c>
      <c r="C35" s="135">
        <v>0</v>
      </c>
      <c r="D35" s="81" t="s">
        <v>44</v>
      </c>
      <c r="E35" s="128">
        <v>35</v>
      </c>
      <c r="F35" s="124">
        <f t="shared" si="0"/>
        <v>0</v>
      </c>
      <c r="G35" s="130">
        <v>150</v>
      </c>
      <c r="H35" s="130">
        <f t="shared" si="1"/>
        <v>150</v>
      </c>
      <c r="I35" s="131">
        <f t="shared" si="2"/>
        <v>5250</v>
      </c>
      <c r="J35" s="132">
        <f t="shared" si="3"/>
        <v>5250</v>
      </c>
      <c r="L35" s="123"/>
      <c r="M35" s="96"/>
      <c r="N35" s="96"/>
      <c r="O35" s="95"/>
      <c r="P35" s="97"/>
    </row>
    <row r="36" spans="1:16" ht="32.25" customHeight="1">
      <c r="A36" s="76"/>
      <c r="B36" s="79" t="s">
        <v>29</v>
      </c>
      <c r="C36" s="79"/>
      <c r="D36" s="79"/>
      <c r="E36" s="114"/>
      <c r="F36" s="129">
        <f>SUM(F12:F35)</f>
        <v>74534</v>
      </c>
      <c r="G36" s="133"/>
      <c r="H36" s="133"/>
      <c r="I36" s="134">
        <f>SUM(I12:I35)</f>
        <v>155945</v>
      </c>
      <c r="J36" s="134">
        <f>SUM(J12:J35)</f>
        <v>81411</v>
      </c>
      <c r="L36" s="113"/>
      <c r="M36" s="140"/>
      <c r="N36" s="140"/>
      <c r="O36" s="113"/>
      <c r="P36" s="113"/>
    </row>
    <row r="37" spans="1:16" ht="12.75" customHeight="1">
      <c r="A37" s="15" t="s">
        <v>30</v>
      </c>
      <c r="B37" s="16"/>
      <c r="C37" s="16"/>
      <c r="D37" s="16"/>
      <c r="E37" s="16"/>
      <c r="F37" s="16"/>
      <c r="G37" s="16"/>
      <c r="H37" s="16"/>
      <c r="I37" s="16"/>
      <c r="J37" s="103"/>
      <c r="K37" s="99"/>
      <c r="L37" s="84"/>
      <c r="M37" s="17"/>
      <c r="N37" s="17"/>
      <c r="O37" s="84"/>
      <c r="P37" s="84"/>
    </row>
    <row r="38" spans="1:14" ht="12.75">
      <c r="A38" s="18"/>
      <c r="M38" s="17"/>
      <c r="N38" s="17"/>
    </row>
    <row r="39" ht="12.75">
      <c r="A39" s="22"/>
    </row>
    <row r="40" ht="7.5" customHeight="1">
      <c r="A40" s="22"/>
    </row>
  </sheetData>
  <sheetProtection password="D5F3"/>
  <mergeCells count="2">
    <mergeCell ref="B8:B11"/>
    <mergeCell ref="M36:N36"/>
  </mergeCells>
  <printOptions gridLines="1" horizontalCentered="1"/>
  <pageMargins left="0.17" right="0.17" top="0.27" bottom="0.69" header="0.25" footer="0.25"/>
  <pageSetup horizontalDpi="600" verticalDpi="600" orientation="landscape" scale="95" r:id="rId1"/>
  <headerFooter alignWithMargins="0">
    <oddFooter>&amp;L&amp;"Arial"&amp;6AIA DOCUMENT G703 · CONTINUATION SHEET FOR G702 · 1992 EDITION · AIA · ©1992
THE AMERICAN INSTITUTE OF ARCHITECTS, 1735 NEW YORK AVENUE, N.W. WASHINGTON, D.C.  20006-5232&amp;R&amp;"Arial"&amp;8&amp;BG703-1992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constructionscheduling.com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sharris</dc:creator>
  <cp:keywords/>
  <dc:description/>
  <cp:lastModifiedBy>Dominic Orlando</cp:lastModifiedBy>
  <cp:lastPrinted>2013-07-05T14:25:07Z</cp:lastPrinted>
  <dcterms:created xsi:type="dcterms:W3CDTF">2003-08-21T12:47:32Z</dcterms:created>
  <dcterms:modified xsi:type="dcterms:W3CDTF">2014-02-27T16:34:29Z</dcterms:modified>
  <cp:category/>
  <cp:version/>
  <cp:contentType/>
  <cp:contentStatus/>
</cp:coreProperties>
</file>